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FlipBuilder\Presentation\excel\"/>
    </mc:Choice>
  </mc:AlternateContent>
  <bookViews>
    <workbookView xWindow="2448" yWindow="132" windowWidth="17232" windowHeight="17172" activeTab="1"/>
  </bookViews>
  <sheets>
    <sheet name="Homework List" sheetId="33" r:id="rId1"/>
    <sheet name="Homework Calendar" sheetId="1" r:id="rId2"/>
  </sheets>
  <definedNames>
    <definedName name="calendar" localSheetId="1">daygrid+'Homework Calendar'!firstdate-WEEKDAY('Homework Calendar'!firstdate)-weekday_option</definedName>
    <definedName name="DailyWork">'Homework Calendar'!$B$9:$H$12,'Homework Calendar'!$B$14:$H$17,'Homework Calendar'!$B$19:$H$22,'Homework Calendar'!$B$24:$H$27,'Homework Calendar'!$B$29:$H$32,'Homework Calendar'!$B$34:$C$37</definedName>
    <definedName name="Dates">Homework[Date Due]</definedName>
    <definedName name="daygrid">days+weeks*7</definedName>
    <definedName name="days">{0,1,2,3,4,5,6}</definedName>
    <definedName name="DayToStart">'Homework Calendar'!$H$5</definedName>
    <definedName name="firstdate" localSheetId="1">DATE('Homework Calendar'!YearToDisplay,'Homework Calendar'!month,1)</definedName>
    <definedName name="HomeworkList">Homework[Assignment]</definedName>
    <definedName name="month" localSheetId="1">MATCH('Homework Calendar'!MonthToDisplay,months,0)</definedName>
    <definedName name="months">{"January","February","March","April","May","June","July","August","September","October","November","December"}</definedName>
    <definedName name="MonthToDisplay" localSheetId="1">'Homework Calendar'!$H$2</definedName>
    <definedName name="MonthToDisplayNumber" localSheetId="1">MATCH('Homework Calendar'!MonthToDisplay,months,0)</definedName>
    <definedName name="ndx" localSheetId="1">ROUNDUP(MATCH(2,1/FREQUENCY(DATE('Homework Calendar'!YearToDisplay,'Homework Calendar'!MonthToDisplayNumber,1),'Homework Calendar'!calendar))/7,0)</definedName>
    <definedName name="_xlnm.Print_Area" localSheetId="1">'Homework Calendar'!$B$1:$H$37</definedName>
    <definedName name="_xlnm.Print_Area" localSheetId="0">'Homework List'!$B:$D</definedName>
    <definedName name="_xlnm.Print_Titles" localSheetId="0">'Homework List'!$3:$3</definedName>
    <definedName name="startdate" localSheetId="1">DATE('Homework Calendar'!YearToDisplay,'Homework Calendar'!month,1)</definedName>
    <definedName name="TableRowStart">ROW(Homework[[#Headers],[Date Due]])</definedName>
    <definedName name="weekday_option">MATCH(DayToStart,weekdays_reversed,0)-2</definedName>
    <definedName name="weekdays">{"Monday","Tuesday","Wednesday","Thursday","Friday","Saturday","Sunday"}</definedName>
    <definedName name="weekdays_reversed">{"Sunday","Saturday","Friday","Thursday","Wednesday","Tuesday","Monday"}</definedName>
    <definedName name="weeks">{0;1;2;3;4;5;6}</definedName>
    <definedName name="YearToDisplay" localSheetId="1">'Homework Calendar'!$H$3</definedName>
  </definedNames>
  <calcPr calcId="152511"/>
</workbook>
</file>

<file path=xl/calcChain.xml><?xml version="1.0" encoding="utf-8"?>
<calcChain xmlns="http://schemas.openxmlformats.org/spreadsheetml/2006/main">
  <c r="B4" i="1" l="1"/>
  <c r="G6" i="1" l="1"/>
  <c r="F8" i="1"/>
  <c r="F7" i="1" s="1"/>
  <c r="H33" i="1"/>
  <c r="H28" i="1"/>
  <c r="H23" i="1"/>
  <c r="H18" i="1"/>
  <c r="H13" i="1"/>
  <c r="H17" i="1" s="1" a="1"/>
  <c r="H17" i="1" s="1"/>
  <c r="G33" i="1"/>
  <c r="G34" i="1" s="1" a="1"/>
  <c r="G34" i="1" s="1"/>
  <c r="G28" i="1"/>
  <c r="G23" i="1"/>
  <c r="G18" i="1"/>
  <c r="G13" i="1"/>
  <c r="F33" i="1"/>
  <c r="F28" i="1"/>
  <c r="F23" i="1"/>
  <c r="F27" i="1" s="1" a="1"/>
  <c r="F27" i="1" s="1"/>
  <c r="F18" i="1"/>
  <c r="F19" i="1" s="1" a="1"/>
  <c r="F19" i="1" s="1"/>
  <c r="F13" i="1"/>
  <c r="E33" i="1"/>
  <c r="E28" i="1"/>
  <c r="E23" i="1"/>
  <c r="E18" i="1"/>
  <c r="E13" i="1"/>
  <c r="D18" i="1"/>
  <c r="D21" i="1" s="1" a="1"/>
  <c r="D21" i="1" s="1"/>
  <c r="D13" i="1"/>
  <c r="D15" i="1" s="1" a="1"/>
  <c r="D15" i="1" s="1"/>
  <c r="D33" i="1"/>
  <c r="D28" i="1"/>
  <c r="D23" i="1"/>
  <c r="C33" i="1"/>
  <c r="C28" i="1"/>
  <c r="C23" i="1"/>
  <c r="C18" i="1"/>
  <c r="C21" i="1" s="1" a="1"/>
  <c r="C21" i="1" s="1"/>
  <c r="C13" i="1"/>
  <c r="C14" i="1" s="1" a="1"/>
  <c r="C14" i="1" s="1"/>
  <c r="B33" i="1"/>
  <c r="B28" i="1"/>
  <c r="B23" i="1"/>
  <c r="B18" i="1"/>
  <c r="B13" i="1"/>
  <c r="B16" i="1" s="1" a="1"/>
  <c r="B16" i="1" s="1"/>
  <c r="H8" i="1"/>
  <c r="H7" i="1" s="1"/>
  <c r="G8" i="1"/>
  <c r="G7" i="1" s="1"/>
  <c r="E8" i="1"/>
  <c r="E7" i="1" s="1"/>
  <c r="D8" i="1"/>
  <c r="D7" i="1" s="1"/>
  <c r="C8" i="1"/>
  <c r="C7" i="1" s="1"/>
  <c r="B8" i="1"/>
  <c r="B7" i="1" s="1"/>
  <c r="E9" i="33"/>
  <c r="E10" i="33"/>
  <c r="E11" i="33"/>
  <c r="F9" i="33"/>
  <c r="F10" i="33"/>
  <c r="F11" i="33"/>
  <c r="G9" i="33"/>
  <c r="G10" i="33"/>
  <c r="G11" i="33"/>
  <c r="G8" i="33"/>
  <c r="F8" i="33"/>
  <c r="E8" i="33"/>
  <c r="G7" i="33"/>
  <c r="F7" i="33"/>
  <c r="E7" i="33"/>
  <c r="G6" i="33"/>
  <c r="F6" i="33"/>
  <c r="E6" i="33"/>
  <c r="G5" i="33"/>
  <c r="F5" i="33"/>
  <c r="E5" i="33"/>
  <c r="G4" i="33"/>
  <c r="F4" i="33"/>
  <c r="E4" i="33"/>
  <c r="B2" i="1"/>
  <c r="B17" i="1" a="1"/>
  <c r="B17" i="1" s="1"/>
  <c r="B15" i="1" a="1"/>
  <c r="B15" i="1" s="1"/>
  <c r="B14" i="1" a="1"/>
  <c r="B14" i="1" s="1"/>
  <c r="F14" i="1" a="1"/>
  <c r="F14" i="1" s="1"/>
  <c r="F16" i="1" a="1"/>
  <c r="F16" i="1" s="1"/>
  <c r="F15" i="1" a="1"/>
  <c r="F15" i="1" s="1"/>
  <c r="F17" i="1" a="1"/>
  <c r="F17" i="1" s="1"/>
  <c r="E20" i="1" a="1"/>
  <c r="E20" i="1" s="1"/>
  <c r="E21" i="1" a="1"/>
  <c r="E21" i="1" s="1"/>
  <c r="E22" i="1" a="1"/>
  <c r="E22" i="1" s="1"/>
  <c r="E19" i="1" a="1"/>
  <c r="E19" i="1" s="1"/>
  <c r="G19" i="1" a="1"/>
  <c r="G19" i="1"/>
  <c r="G20" i="1" a="1"/>
  <c r="G20" i="1" s="1"/>
  <c r="G21" i="1" a="1"/>
  <c r="G21" i="1" s="1"/>
  <c r="G22" i="1" a="1"/>
  <c r="G22" i="1" s="1"/>
  <c r="B26" i="1" a="1"/>
  <c r="B26" i="1" s="1"/>
  <c r="B24" i="1" a="1"/>
  <c r="B24" i="1" s="1"/>
  <c r="B27" i="1" a="1"/>
  <c r="B27" i="1" s="1"/>
  <c r="B25" i="1" a="1"/>
  <c r="B25" i="1" s="1"/>
  <c r="D25" i="1" a="1"/>
  <c r="D25" i="1" s="1"/>
  <c r="D26" i="1" a="1"/>
  <c r="D26" i="1" s="1"/>
  <c r="D27" i="1" a="1"/>
  <c r="D27" i="1" s="1"/>
  <c r="D24" i="1" a="1"/>
  <c r="D24" i="1" s="1"/>
  <c r="H25" i="1" a="1"/>
  <c r="H25" i="1" s="1"/>
  <c r="H26" i="1" a="1"/>
  <c r="H26" i="1" s="1"/>
  <c r="H27" i="1" a="1"/>
  <c r="H27" i="1" s="1"/>
  <c r="H24" i="1" a="1"/>
  <c r="H24" i="1" s="1"/>
  <c r="C29" i="1" a="1"/>
  <c r="C29" i="1" s="1"/>
  <c r="C30" i="1" a="1"/>
  <c r="C30" i="1" s="1"/>
  <c r="C31" i="1" a="1"/>
  <c r="C31" i="1" s="1"/>
  <c r="C32" i="1" a="1"/>
  <c r="C32" i="1" s="1"/>
  <c r="E29" i="1" a="1"/>
  <c r="E29" i="1" s="1"/>
  <c r="E30" i="1" a="1"/>
  <c r="E30" i="1" s="1"/>
  <c r="E31" i="1" a="1"/>
  <c r="E31" i="1" s="1"/>
  <c r="E32" i="1" a="1"/>
  <c r="E32" i="1" s="1"/>
  <c r="G29" i="1" a="1"/>
  <c r="G29" i="1" s="1"/>
  <c r="G30" i="1" a="1"/>
  <c r="G30" i="1" s="1"/>
  <c r="G31" i="1" a="1"/>
  <c r="G31" i="1" s="1"/>
  <c r="G32" i="1" a="1"/>
  <c r="G32" i="1" s="1"/>
  <c r="B34" i="1" a="1"/>
  <c r="B34" i="1"/>
  <c r="B36" i="1" a="1"/>
  <c r="B36" i="1" s="1"/>
  <c r="B37" i="1" a="1"/>
  <c r="B37" i="1" s="1"/>
  <c r="B35" i="1" a="1"/>
  <c r="B35" i="1" s="1"/>
  <c r="D35" i="1" a="1"/>
  <c r="D35" i="1" s="1"/>
  <c r="D36" i="1" a="1"/>
  <c r="D36" i="1" s="1"/>
  <c r="D37" i="1" a="1"/>
  <c r="D37" i="1" s="1"/>
  <c r="D34" i="1" a="1"/>
  <c r="D34" i="1" s="1"/>
  <c r="F35" i="1" a="1"/>
  <c r="F35" i="1" s="1"/>
  <c r="F36" i="1" a="1"/>
  <c r="F36" i="1" s="1"/>
  <c r="F37" i="1" a="1"/>
  <c r="F37" i="1" s="1"/>
  <c r="H35" i="1" a="1"/>
  <c r="H35" i="1" s="1"/>
  <c r="H36" i="1" a="1"/>
  <c r="H36" i="1" s="1"/>
  <c r="H37" i="1" a="1"/>
  <c r="H37" i="1" s="1"/>
  <c r="F34" i="1" a="1"/>
  <c r="F34" i="1" s="1"/>
  <c r="E14" i="1" a="1"/>
  <c r="E14" i="1" s="1"/>
  <c r="E15" i="1" a="1"/>
  <c r="E15" i="1" s="1"/>
  <c r="E16" i="1" a="1"/>
  <c r="E16" i="1" s="1"/>
  <c r="E17" i="1" a="1"/>
  <c r="E17" i="1" s="1"/>
  <c r="G14" i="1" a="1"/>
  <c r="G14" i="1" s="1"/>
  <c r="G15" i="1" a="1"/>
  <c r="G15" i="1" s="1"/>
  <c r="G16" i="1" a="1"/>
  <c r="G16" i="1" s="1"/>
  <c r="G17" i="1" a="1"/>
  <c r="G17" i="1" s="1"/>
  <c r="B22" i="1" a="1"/>
  <c r="B22" i="1" s="1"/>
  <c r="B20" i="1" a="1"/>
  <c r="B20" i="1"/>
  <c r="B19" i="1" a="1"/>
  <c r="B19" i="1" s="1"/>
  <c r="B21" i="1" a="1"/>
  <c r="B21" i="1" s="1"/>
  <c r="H20" i="1" a="1"/>
  <c r="H20" i="1" s="1"/>
  <c r="H22" i="1" a="1"/>
  <c r="H22" i="1" s="1"/>
  <c r="H19" i="1" a="1"/>
  <c r="H19" i="1" s="1"/>
  <c r="H21" i="1" a="1"/>
  <c r="H21" i="1" s="1"/>
  <c r="C24" i="1" a="1"/>
  <c r="C24" i="1" s="1"/>
  <c r="C26" i="1" a="1"/>
  <c r="C26" i="1" s="1"/>
  <c r="C25" i="1" a="1"/>
  <c r="C25" i="1" s="1"/>
  <c r="C27" i="1" a="1"/>
  <c r="C27" i="1" s="1"/>
  <c r="E24" i="1" a="1"/>
  <c r="E24" i="1" s="1"/>
  <c r="E25" i="1" a="1"/>
  <c r="E25" i="1" s="1"/>
  <c r="E27" i="1" a="1"/>
  <c r="E27" i="1" s="1"/>
  <c r="E26" i="1" a="1"/>
  <c r="E26" i="1" s="1"/>
  <c r="G24" i="1" a="1"/>
  <c r="G24" i="1" s="1"/>
  <c r="G26" i="1" a="1"/>
  <c r="G26" i="1" s="1"/>
  <c r="G25" i="1" a="1"/>
  <c r="G25" i="1" s="1"/>
  <c r="G27" i="1" a="1"/>
  <c r="G27" i="1" s="1"/>
  <c r="B32" i="1" a="1"/>
  <c r="B32" i="1" s="1"/>
  <c r="B30" i="1" a="1"/>
  <c r="B30" i="1" s="1"/>
  <c r="B31" i="1" a="1"/>
  <c r="B31" i="1" s="1"/>
  <c r="B29" i="1" a="1"/>
  <c r="B29" i="1" s="1"/>
  <c r="D29" i="1" a="1"/>
  <c r="D29" i="1" s="1"/>
  <c r="D31" i="1" a="1"/>
  <c r="D31" i="1"/>
  <c r="D30" i="1" a="1"/>
  <c r="D30" i="1" s="1"/>
  <c r="D32" i="1" a="1"/>
  <c r="D32" i="1" s="1"/>
  <c r="F30" i="1" a="1"/>
  <c r="F30" i="1" s="1"/>
  <c r="F32" i="1" a="1"/>
  <c r="F32" i="1" s="1"/>
  <c r="F29" i="1" a="1"/>
  <c r="F29" i="1" s="1"/>
  <c r="F31" i="1" a="1"/>
  <c r="F31" i="1" s="1"/>
  <c r="H29" i="1" a="1"/>
  <c r="H29" i="1" s="1"/>
  <c r="H31" i="1" a="1"/>
  <c r="H31" i="1"/>
  <c r="H30" i="1" a="1"/>
  <c r="H30" i="1" s="1"/>
  <c r="H32" i="1" a="1"/>
  <c r="H32" i="1" s="1"/>
  <c r="C34" i="1" a="1"/>
  <c r="C34" i="1" s="1"/>
  <c r="C35" i="1" a="1"/>
  <c r="C35" i="1"/>
  <c r="C36" i="1" a="1"/>
  <c r="C36" i="1" s="1"/>
  <c r="C37" i="1" a="1"/>
  <c r="C37" i="1" s="1"/>
  <c r="E34" i="1" a="1"/>
  <c r="E34" i="1" s="1"/>
  <c r="E35" i="1" a="1"/>
  <c r="E35" i="1" s="1"/>
  <c r="E36" i="1" a="1"/>
  <c r="E36" i="1" s="1"/>
  <c r="E37" i="1" a="1"/>
  <c r="E37" i="1" s="1"/>
  <c r="H34" i="1" a="1"/>
  <c r="H34" i="1" s="1"/>
  <c r="D11" i="1" a="1"/>
  <c r="D11" i="1" s="1"/>
  <c r="D10" i="1" a="1"/>
  <c r="D10" i="1" s="1"/>
  <c r="D9" i="1" a="1"/>
  <c r="D9" i="1" s="1"/>
  <c r="D12" i="1" a="1"/>
  <c r="D12" i="1" s="1"/>
  <c r="F11" i="1" a="1"/>
  <c r="F11" i="1"/>
  <c r="F12" i="1" a="1"/>
  <c r="F12" i="1" s="1"/>
  <c r="F9" i="1" a="1"/>
  <c r="F9" i="1" s="1"/>
  <c r="F10" i="1" a="1"/>
  <c r="F10" i="1" s="1"/>
  <c r="H11" i="1" a="1"/>
  <c r="H11" i="1" s="1"/>
  <c r="H10" i="1" a="1"/>
  <c r="H10" i="1" s="1"/>
  <c r="H9" i="1" a="1"/>
  <c r="H9" i="1" s="1"/>
  <c r="H12" i="1" a="1"/>
  <c r="H12" i="1" s="1"/>
  <c r="C10" i="1" a="1"/>
  <c r="C10" i="1" s="1"/>
  <c r="C12" i="1" a="1"/>
  <c r="C12" i="1" s="1"/>
  <c r="C9" i="1" a="1"/>
  <c r="C9" i="1" s="1"/>
  <c r="C11" i="1" a="1"/>
  <c r="C11" i="1" s="1"/>
  <c r="E11" i="1" a="1"/>
  <c r="E11" i="1" s="1"/>
  <c r="F22" i="1" l="1" a="1"/>
  <c r="F22" i="1" s="1"/>
  <c r="E12" i="1" a="1"/>
  <c r="E12" i="1" s="1"/>
  <c r="G36" i="1" a="1"/>
  <c r="G36" i="1" s="1"/>
  <c r="F20" i="1" a="1"/>
  <c r="F20" i="1" s="1"/>
  <c r="D16" i="1" a="1"/>
  <c r="D16" i="1" s="1"/>
  <c r="B10" i="1" a="1"/>
  <c r="B10" i="1" s="1"/>
  <c r="G37" i="1" a="1"/>
  <c r="G37" i="1" s="1"/>
  <c r="E10" i="1" a="1"/>
  <c r="E10" i="1" s="1"/>
  <c r="G35" i="1" a="1"/>
  <c r="G35" i="1" s="1"/>
  <c r="F21" i="1" a="1"/>
  <c r="F21" i="1" s="1"/>
  <c r="C17" i="1" a="1"/>
  <c r="C17" i="1" s="1"/>
  <c r="D14" i="1" a="1"/>
  <c r="D14" i="1" s="1"/>
  <c r="C16" i="1" a="1"/>
  <c r="C16" i="1" s="1"/>
  <c r="D17" i="1" a="1"/>
  <c r="D17" i="1" s="1"/>
  <c r="C15" i="1" a="1"/>
  <c r="C15" i="1" s="1"/>
  <c r="E9" i="1" a="1"/>
  <c r="E9" i="1" s="1"/>
  <c r="G11" i="1" a="1"/>
  <c r="G11" i="1" s="1"/>
  <c r="G12" i="1" a="1"/>
  <c r="G12" i="1" s="1"/>
  <c r="D22" i="1" a="1"/>
  <c r="D22" i="1" s="1"/>
  <c r="F26" i="1" a="1"/>
  <c r="F26" i="1" s="1"/>
  <c r="C22" i="1" a="1"/>
  <c r="C22" i="1" s="1"/>
  <c r="B12" i="1" a="1"/>
  <c r="B12" i="1" s="1"/>
  <c r="D20" i="1" a="1"/>
  <c r="D20" i="1" s="1"/>
  <c r="C20" i="1" a="1"/>
  <c r="C20" i="1" s="1"/>
  <c r="B9" i="1" a="1"/>
  <c r="B9" i="1" s="1"/>
  <c r="G10" i="1" a="1"/>
  <c r="G10" i="1" s="1"/>
  <c r="D19" i="1" a="1"/>
  <c r="D19" i="1" s="1"/>
  <c r="F24" i="1" a="1"/>
  <c r="F24" i="1" s="1"/>
  <c r="B11" i="1" a="1"/>
  <c r="B11" i="1" s="1"/>
  <c r="C19" i="1" a="1"/>
  <c r="C19" i="1" s="1"/>
  <c r="F25" i="1" a="1"/>
  <c r="F25" i="1" s="1"/>
  <c r="H16" i="1" a="1"/>
  <c r="H16" i="1" s="1"/>
  <c r="H15" i="1" a="1"/>
  <c r="H15" i="1" s="1"/>
  <c r="G9" i="1" a="1"/>
  <c r="G9" i="1" s="1"/>
  <c r="H14" i="1" a="1"/>
  <c r="H14" i="1" s="1"/>
</calcChain>
</file>

<file path=xl/sharedStrings.xml><?xml version="1.0" encoding="utf-8"?>
<sst xmlns="http://schemas.openxmlformats.org/spreadsheetml/2006/main" count="33" uniqueCount="30">
  <si>
    <t>TO HOMEWORK CALENDAR &gt;&gt;</t>
  </si>
  <si>
    <t>HOMEWORK LIST</t>
  </si>
  <si>
    <t>Date Due</t>
  </si>
  <si>
    <t>Class</t>
  </si>
  <si>
    <t>Assignment</t>
  </si>
  <si>
    <t>Calendar Entry</t>
  </si>
  <si>
    <t>Day</t>
  </si>
  <si>
    <t>Month</t>
  </si>
  <si>
    <t>MAT1</t>
  </si>
  <si>
    <t>Pages 34-67</t>
  </si>
  <si>
    <t>TIPS:</t>
  </si>
  <si>
    <t>HIST2</t>
  </si>
  <si>
    <t>Worksheet 43</t>
  </si>
  <si>
    <t>Assignments entered on this sheet are automatically added to the Homework Calendar. The max number of  assignments shown on the calendar for each day is four. You can also use the filter buttons in the table to the left of these tips to display your homework list for a specific due date, class, or both.</t>
  </si>
  <si>
    <t>CHEM</t>
  </si>
  <si>
    <t>Lab Results</t>
  </si>
  <si>
    <t>PSY2</t>
  </si>
  <si>
    <t>Study for test</t>
  </si>
  <si>
    <t>LIT2</t>
  </si>
  <si>
    <t>Outline Essay</t>
  </si>
  <si>
    <t>Worksheet 17</t>
  </si>
  <si>
    <t>Pages 80-120</t>
  </si>
  <si>
    <t>Worksheet 3</t>
  </si>
  <si>
    <t>NOTE:</t>
  </si>
  <si>
    <t>ENTER MONTH:</t>
  </si>
  <si>
    <t>ENTER YEAR:</t>
  </si>
  <si>
    <t>ENTER START DAY:</t>
  </si>
  <si>
    <t>Sunday</t>
  </si>
  <si>
    <t>&lt;&lt; TO HOMEWORK LIST</t>
  </si>
  <si>
    <t>January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</si>
</sst>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aaaa"/>
    <numFmt numFmtId="165" formatCode="dd"/>
  </numFmts>
  <fonts count="18" x14ac:knownFonts="1">
    <font>
      <sz val="10"/>
      <color theme="3"/>
      <name val="Calibri"/>
      <family val="1"/>
      <scheme val="minor"/>
    </font>
    <font>
      <b/>
      <sz val="11"/>
      <color theme="0"/>
      <name val="Calibri"/>
      <family val="2"/>
      <scheme val="minor"/>
    </font>
    <font>
      <b/>
      <sz val="36"/>
      <color theme="3"/>
      <name val="Calibri"/>
      <family val="2"/>
      <scheme val="major"/>
    </font>
    <font>
      <b/>
      <sz val="38"/>
      <color theme="3"/>
      <name val="Calibri"/>
      <family val="2"/>
      <scheme val="major"/>
    </font>
    <font>
      <b/>
      <sz val="32"/>
      <color theme="3"/>
      <name val="Calibri"/>
      <family val="2"/>
      <scheme val="major"/>
    </font>
    <font>
      <sz val="11"/>
      <color rgb="FF3F3F76"/>
      <name val="Calibri"/>
      <family val="2"/>
      <scheme val="minor"/>
    </font>
    <font>
      <b/>
      <sz val="13"/>
      <color theme="3"/>
      <name val="Calibri"/>
      <family val="1"/>
      <scheme val="major"/>
    </font>
    <font>
      <sz val="10"/>
      <color theme="3"/>
      <name val="Calibri"/>
      <family val="1"/>
      <scheme val="minor"/>
    </font>
    <font>
      <sz val="9"/>
      <color theme="3"/>
      <name val="Calibri"/>
      <family val="1"/>
      <scheme val="minor"/>
    </font>
    <font>
      <b/>
      <sz val="10"/>
      <color theme="3"/>
      <name val="Calibri"/>
      <family val="2"/>
      <scheme val="minor"/>
    </font>
    <font>
      <b/>
      <sz val="12"/>
      <color theme="3"/>
      <name val="Calibri"/>
      <family val="1"/>
      <scheme val="major"/>
    </font>
    <font>
      <sz val="10"/>
      <color theme="3"/>
      <name val="Calibri"/>
      <family val="2"/>
      <scheme val="minor"/>
    </font>
    <font>
      <sz val="10"/>
      <color rgb="FFFF0000"/>
      <name val="Calibri"/>
      <family val="1"/>
      <scheme val="minor"/>
    </font>
    <font>
      <sz val="36"/>
      <color theme="3"/>
      <name val="Calibri"/>
      <family val="1"/>
      <scheme val="major"/>
    </font>
    <font>
      <sz val="22"/>
      <color theme="3"/>
      <name val="Calibri"/>
      <family val="1"/>
      <scheme val="major"/>
    </font>
    <font>
      <b/>
      <sz val="12"/>
      <color theme="0"/>
      <name val="Calibri"/>
      <family val="2"/>
      <scheme val="minor"/>
    </font>
    <font>
      <sz val="12"/>
      <color theme="3"/>
      <name val="Calibri"/>
      <family val="2"/>
      <scheme val="major"/>
    </font>
    <font>
      <sz val="12"/>
      <color theme="3"/>
      <name val="Calibri"/>
      <family val="2"/>
      <scheme val="minor"/>
    </font>
  </fonts>
  <fills count="7">
    <fill>
      <patternFill patternType="none"/>
    </fill>
    <fill>
      <patternFill patternType="gray125"/>
    </fill>
    <fill>
      <patternFill patternType="solid">
        <fgColor rgb="FFFFCC99"/>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theme="3"/>
        <bgColor indexed="64"/>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medium">
        <color theme="0"/>
      </left>
      <right style="medium">
        <color theme="0"/>
      </right>
      <top/>
      <bottom style="thin">
        <color theme="0" tint="-0.24994659260841701"/>
      </bottom>
      <diagonal/>
    </border>
    <border>
      <left/>
      <right style="thick">
        <color theme="2" tint="-9.9948118533890809E-2"/>
      </right>
      <top/>
      <bottom/>
      <diagonal/>
    </border>
    <border>
      <left/>
      <right style="thick">
        <color theme="2" tint="-9.9948118533890809E-2"/>
      </right>
      <top/>
      <bottom style="medium">
        <color theme="2" tint="-9.9948118533890809E-2"/>
      </bottom>
      <diagonal/>
    </border>
    <border>
      <left/>
      <right style="thick">
        <color theme="2" tint="-9.9948118533890809E-2"/>
      </right>
      <top style="medium">
        <color theme="2" tint="-9.9948118533890809E-2"/>
      </top>
      <bottom style="medium">
        <color theme="2" tint="-9.9948118533890809E-2"/>
      </bottom>
      <diagonal/>
    </border>
    <border>
      <left/>
      <right style="thick">
        <color theme="2" tint="-9.9948118533890809E-2"/>
      </right>
      <top style="medium">
        <color theme="2" tint="-9.9948118533890809E-2"/>
      </top>
      <bottom/>
      <diagonal/>
    </border>
    <border>
      <left style="thick">
        <color theme="0"/>
      </left>
      <right/>
      <top/>
      <bottom/>
      <diagonal/>
    </border>
    <border>
      <left/>
      <right style="thick">
        <color theme="0"/>
      </right>
      <top/>
      <bottom/>
      <diagonal/>
    </border>
    <border>
      <left/>
      <right/>
      <top style="thick">
        <color theme="2" tint="-9.9948118533890809E-2"/>
      </top>
      <bottom/>
      <diagonal/>
    </border>
    <border>
      <left/>
      <right style="thick">
        <color theme="0"/>
      </right>
      <top style="thick">
        <color theme="2" tint="-9.9948118533890809E-2"/>
      </top>
      <bottom/>
      <diagonal/>
    </border>
    <border>
      <left style="thick">
        <color theme="0"/>
      </left>
      <right/>
      <top style="thick">
        <color theme="2" tint="-9.9948118533890809E-2"/>
      </top>
      <bottom/>
      <diagonal/>
    </border>
    <border>
      <left/>
      <right style="thick">
        <color theme="2" tint="-9.9948118533890809E-2"/>
      </right>
      <top style="thick">
        <color theme="2" tint="-9.9948118533890809E-2"/>
      </top>
      <bottom/>
      <diagonal/>
    </border>
    <border>
      <left style="thin">
        <color theme="0" tint="-0.24994659260841701"/>
      </left>
      <right style="medium">
        <color theme="0"/>
      </right>
      <top/>
      <bottom style="thin">
        <color theme="0" tint="-0.24994659260841701"/>
      </bottom>
      <diagonal/>
    </border>
    <border>
      <left style="medium">
        <color theme="0"/>
      </left>
      <right style="thin">
        <color theme="0" tint="-0.24994659260841701"/>
      </right>
      <top/>
      <bottom style="thin">
        <color theme="0" tint="-0.24994659260841701"/>
      </bottom>
      <diagonal/>
    </border>
    <border>
      <left style="thick">
        <color theme="2" tint="-9.9887081514938816E-2"/>
      </left>
      <right/>
      <top style="thick">
        <color theme="2" tint="-9.9948118533890809E-2"/>
      </top>
      <bottom/>
      <diagonal/>
    </border>
    <border>
      <left style="thick">
        <color theme="2" tint="-9.9887081514938816E-2"/>
      </left>
      <right/>
      <top/>
      <bottom/>
      <diagonal/>
    </border>
  </borders>
  <cellStyleXfs count="9">
    <xf numFmtId="0" fontId="0" fillId="0" borderId="0">
      <alignment vertical="center"/>
    </xf>
    <xf numFmtId="0" fontId="5" fillId="2" borderId="1" applyNumberFormat="0" applyAlignment="0" applyProtection="0"/>
    <xf numFmtId="0" fontId="2" fillId="0" borderId="0" applyNumberFormat="0" applyFill="0" applyBorder="0" applyAlignment="0" applyProtection="0"/>
    <xf numFmtId="0" fontId="13" fillId="0" borderId="0" applyNumberFormat="0" applyProtection="0">
      <alignment horizontal="left" vertical="center"/>
    </xf>
    <xf numFmtId="0" fontId="6" fillId="0" borderId="0" applyNumberFormat="0" applyFill="0" applyBorder="0" applyProtection="0">
      <alignment horizontal="left" vertical="center"/>
    </xf>
    <xf numFmtId="0" fontId="14" fillId="0" borderId="0" applyNumberFormat="0" applyProtection="0">
      <alignment horizontal="center" vertical="center"/>
    </xf>
    <xf numFmtId="0" fontId="16" fillId="0" borderId="0" applyNumberFormat="0" applyFill="0" applyBorder="0" applyAlignment="0" applyProtection="0"/>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cellStyleXfs>
  <cellXfs count="52">
    <xf numFmtId="0" fontId="0" fillId="0" borderId="0" xfId="0">
      <alignment vertical="center"/>
    </xf>
    <xf numFmtId="0" fontId="0" fillId="3" borderId="0" xfId="0" applyFill="1">
      <alignment vertical="center"/>
    </xf>
    <xf numFmtId="165" fontId="16" fillId="0" borderId="2" xfId="6" applyNumberFormat="1" applyBorder="1" applyAlignment="1">
      <alignment horizontal="left" vertical="center" indent="1"/>
    </xf>
    <xf numFmtId="0" fontId="13" fillId="0" borderId="0" xfId="3" applyFill="1">
      <alignment horizontal="left" vertical="center"/>
    </xf>
    <xf numFmtId="0" fontId="0" fillId="0" borderId="0" xfId="0" applyFill="1" applyAlignment="1">
      <alignment vertical="center"/>
    </xf>
    <xf numFmtId="0" fontId="0" fillId="0" borderId="0" xfId="0" applyFont="1" applyFill="1" applyBorder="1" applyAlignment="1">
      <alignment vertical="center"/>
    </xf>
    <xf numFmtId="0" fontId="0" fillId="0" borderId="0" xfId="0" applyFill="1" applyBorder="1" applyAlignment="1">
      <alignment vertical="center"/>
    </xf>
    <xf numFmtId="14" fontId="0" fillId="0" borderId="0" xfId="0" applyNumberFormat="1" applyFont="1" applyFill="1" applyBorder="1" applyAlignment="1">
      <alignment vertical="center"/>
    </xf>
    <xf numFmtId="164" fontId="6" fillId="3" borderId="5" xfId="4" applyNumberFormat="1" applyFill="1" applyBorder="1" applyAlignment="1">
      <alignment horizontal="left" vertical="center" indent="1"/>
    </xf>
    <xf numFmtId="0" fontId="0" fillId="4" borderId="0" xfId="0" applyFill="1" applyBorder="1">
      <alignment vertical="center"/>
    </xf>
    <xf numFmtId="0" fontId="0" fillId="0" borderId="0" xfId="0" applyFont="1" applyFill="1" applyAlignment="1">
      <alignment vertical="center"/>
    </xf>
    <xf numFmtId="0" fontId="0" fillId="0" borderId="0" xfId="0" applyFill="1" applyAlignment="1">
      <alignment horizontal="left" vertical="center" indent="1"/>
    </xf>
    <xf numFmtId="14" fontId="0" fillId="0" borderId="0" xfId="0" applyNumberFormat="1" applyFont="1" applyFill="1" applyBorder="1" applyAlignment="1">
      <alignment horizontal="left" vertical="center" indent="1"/>
    </xf>
    <xf numFmtId="0" fontId="8" fillId="0" borderId="3" xfId="0" applyFont="1" applyFill="1" applyBorder="1" applyAlignment="1">
      <alignment horizontal="left" vertical="center" indent="1"/>
    </xf>
    <xf numFmtId="0" fontId="8" fillId="0" borderId="4" xfId="0" applyFont="1" applyFill="1" applyBorder="1" applyAlignment="1">
      <alignment horizontal="left" vertical="center" indent="1"/>
    </xf>
    <xf numFmtId="0" fontId="0" fillId="3" borderId="0" xfId="0" applyFill="1" applyAlignment="1">
      <alignment vertical="center"/>
    </xf>
    <xf numFmtId="0" fontId="0" fillId="3" borderId="0" xfId="0" applyFill="1" applyBorder="1" applyAlignment="1">
      <alignment vertical="center"/>
    </xf>
    <xf numFmtId="0" fontId="1" fillId="3" borderId="0" xfId="6" applyFont="1" applyFill="1" applyAlignment="1">
      <alignment horizontal="left" vertical="center" indent="2"/>
    </xf>
    <xf numFmtId="0" fontId="0" fillId="4" borderId="11" xfId="7" applyFont="1" applyFill="1" applyBorder="1" applyAlignment="1">
      <alignment horizontal="right" vertical="top" indent="1"/>
    </xf>
    <xf numFmtId="0" fontId="10" fillId="0" borderId="0" xfId="4" applyFont="1" applyFill="1" applyBorder="1" applyAlignment="1">
      <alignment horizontal="left" vertical="center" indent="1"/>
    </xf>
    <xf numFmtId="0" fontId="10" fillId="0" borderId="0" xfId="4" applyFont="1" applyFill="1" applyBorder="1">
      <alignment horizontal="left" vertical="center"/>
    </xf>
    <xf numFmtId="0" fontId="15" fillId="6" borderId="0" xfId="6" applyFont="1" applyFill="1" applyAlignment="1">
      <alignment horizontal="left" vertical="center" indent="1"/>
    </xf>
    <xf numFmtId="0" fontId="13" fillId="0" borderId="0" xfId="3" applyFill="1" applyAlignment="1">
      <alignment horizontal="left" vertical="center" indent="1"/>
    </xf>
    <xf numFmtId="0" fontId="0" fillId="0" borderId="0" xfId="0" applyFont="1" applyFill="1" applyBorder="1" applyAlignment="1">
      <alignment horizontal="left" vertical="center" indent="1"/>
    </xf>
    <xf numFmtId="0" fontId="6" fillId="0" borderId="0" xfId="4" applyFill="1" applyBorder="1">
      <alignment horizontal="left" vertical="center"/>
    </xf>
    <xf numFmtId="0" fontId="17" fillId="5" borderId="7" xfId="0" applyFont="1" applyFill="1" applyBorder="1" applyAlignment="1">
      <alignment horizontal="left" vertical="center" indent="1"/>
    </xf>
    <xf numFmtId="0" fontId="17" fillId="5" borderId="9" xfId="0" applyFont="1" applyFill="1" applyBorder="1" applyAlignment="1">
      <alignment horizontal="left" vertical="center" indent="1"/>
    </xf>
    <xf numFmtId="0" fontId="0" fillId="4" borderId="12" xfId="0" applyFont="1" applyFill="1" applyBorder="1">
      <alignment vertical="center"/>
    </xf>
    <xf numFmtId="0" fontId="0" fillId="4" borderId="13" xfId="0" applyFont="1" applyFill="1" applyBorder="1">
      <alignment vertical="center"/>
    </xf>
    <xf numFmtId="0" fontId="0" fillId="4" borderId="14" xfId="0" applyFont="1" applyFill="1" applyBorder="1" applyAlignment="1">
      <alignment horizontal="left" vertical="center" indent="1"/>
    </xf>
    <xf numFmtId="0" fontId="0" fillId="4" borderId="15" xfId="0" applyFont="1" applyFill="1" applyBorder="1">
      <alignment vertical="center"/>
    </xf>
    <xf numFmtId="164" fontId="6" fillId="3" borderId="16" xfId="4" applyNumberFormat="1" applyFill="1" applyBorder="1" applyAlignment="1">
      <alignment horizontal="left" vertical="center" indent="1"/>
    </xf>
    <xf numFmtId="164" fontId="6" fillId="3" borderId="17" xfId="4" applyNumberFormat="1" applyFill="1" applyBorder="1" applyAlignment="1">
      <alignment horizontal="left" vertical="center" indent="1"/>
    </xf>
    <xf numFmtId="0" fontId="0" fillId="4" borderId="18" xfId="0" applyFont="1" applyFill="1" applyBorder="1">
      <alignment vertical="center"/>
    </xf>
    <xf numFmtId="0" fontId="0" fillId="4" borderId="19" xfId="0" applyFill="1" applyBorder="1">
      <alignment vertical="center"/>
    </xf>
    <xf numFmtId="14" fontId="0" fillId="0" borderId="0" xfId="0" applyNumberFormat="1" applyFill="1" applyAlignment="1">
      <alignment horizontal="left" vertical="center" indent="1"/>
    </xf>
    <xf numFmtId="0" fontId="0" fillId="0" borderId="0" xfId="7" applyNumberFormat="1" applyFont="1" applyFill="1" applyAlignment="1">
      <alignment horizontal="left" vertical="center"/>
    </xf>
    <xf numFmtId="0" fontId="2" fillId="0" borderId="0" xfId="2" applyNumberFormat="1" applyFill="1" applyAlignment="1">
      <alignment horizontal="left" vertical="center"/>
    </xf>
    <xf numFmtId="0" fontId="10" fillId="0" borderId="0" xfId="4" applyNumberFormat="1" applyFont="1" applyFill="1" applyBorder="1" applyAlignment="1">
      <alignment horizontal="left" vertical="center" indent="1"/>
    </xf>
    <xf numFmtId="0" fontId="16" fillId="4" borderId="10" xfId="6" applyFill="1" applyBorder="1" applyAlignment="1">
      <alignment horizontal="left" vertical="center" indent="1"/>
    </xf>
    <xf numFmtId="0" fontId="0" fillId="3" borderId="0" xfId="0" applyFont="1" applyFill="1" applyAlignment="1">
      <alignment horizontal="left" vertical="center" wrapText="1" indent="1"/>
    </xf>
    <xf numFmtId="0" fontId="12" fillId="4" borderId="10" xfId="0" applyFont="1" applyFill="1" applyBorder="1" applyAlignment="1">
      <alignment horizontal="center" vertical="center"/>
    </xf>
    <xf numFmtId="0" fontId="12" fillId="4" borderId="6" xfId="0" applyFont="1" applyFill="1" applyBorder="1" applyAlignment="1">
      <alignment horizontal="center" vertical="center"/>
    </xf>
    <xf numFmtId="0" fontId="17" fillId="5" borderId="8" xfId="0" applyFont="1" applyFill="1" applyBorder="1" applyAlignment="1">
      <alignment horizontal="left" vertical="center" indent="1"/>
    </xf>
    <xf numFmtId="0" fontId="3" fillId="4" borderId="19" xfId="2" applyFont="1" applyFill="1" applyBorder="1" applyAlignment="1">
      <alignment horizontal="left" vertical="center" indent="1"/>
    </xf>
    <xf numFmtId="0" fontId="3" fillId="4" borderId="0" xfId="2" applyFont="1" applyFill="1" applyBorder="1" applyAlignment="1">
      <alignment horizontal="left" vertical="center" indent="1"/>
    </xf>
    <xf numFmtId="0" fontId="4" fillId="4" borderId="19" xfId="2" applyFont="1" applyFill="1" applyBorder="1" applyAlignment="1">
      <alignment horizontal="left" indent="1"/>
    </xf>
    <xf numFmtId="0" fontId="4" fillId="4" borderId="0" xfId="2" applyFont="1" applyFill="1" applyBorder="1" applyAlignment="1">
      <alignment horizontal="left" indent="1"/>
    </xf>
    <xf numFmtId="0" fontId="9" fillId="4" borderId="0" xfId="0" applyFont="1" applyFill="1" applyBorder="1" applyAlignment="1">
      <alignment horizontal="left" vertical="top" wrapText="1" indent="1"/>
    </xf>
    <xf numFmtId="0" fontId="11" fillId="4" borderId="0" xfId="0" applyFont="1" applyFill="1" applyBorder="1" applyAlignment="1">
      <alignment horizontal="left" vertical="top" wrapText="1" indent="1"/>
    </xf>
    <xf numFmtId="0" fontId="11" fillId="4" borderId="11" xfId="0" applyFont="1" applyFill="1" applyBorder="1" applyAlignment="1">
      <alignment horizontal="left" vertical="top" wrapText="1" indent="1"/>
    </xf>
    <xf numFmtId="0" fontId="16" fillId="4" borderId="10" xfId="6" applyFill="1" applyBorder="1" applyAlignment="1">
      <alignment horizontal="left" vertical="center" indent="1"/>
    </xf>
  </cellXfs>
  <cellStyles count="9">
    <cellStyle name="Followed Hyperlink" xfId="8" builtinId="9" customBuiltin="1"/>
    <cellStyle name="Heading 1" xfId="3" builtinId="16" customBuiltin="1"/>
    <cellStyle name="Heading 2" xfId="4" builtinId="17" customBuiltin="1"/>
    <cellStyle name="Heading 3" xfId="5" builtinId="18" customBuiltin="1"/>
    <cellStyle name="Heading 4" xfId="6" builtinId="19" customBuiltin="1"/>
    <cellStyle name="Hyperlink" xfId="7" builtinId="8" customBuiltin="1"/>
    <cellStyle name="Input" xfId="1" builtinId="20" customBuiltin="1"/>
    <cellStyle name="Normal" xfId="0" builtinId="0" customBuiltin="1"/>
    <cellStyle name="Title" xfId="2" builtinId="15" customBuiltin="1"/>
  </cellStyles>
  <dxfs count="15">
    <dxf>
      <font>
        <color theme="0"/>
      </font>
      <fill>
        <patternFill>
          <bgColor theme="9"/>
        </patternFill>
      </fill>
    </dxf>
    <dxf>
      <font>
        <color theme="0"/>
      </font>
      <fill>
        <patternFill>
          <bgColor theme="3"/>
        </patternFill>
      </fill>
    </dxf>
    <dxf>
      <font>
        <color theme="0"/>
      </font>
      <fill>
        <patternFill>
          <bgColor theme="8"/>
        </patternFill>
      </fill>
    </dxf>
    <dxf>
      <font>
        <color theme="0"/>
      </font>
      <fill>
        <patternFill>
          <bgColor theme="7"/>
        </patternFill>
      </fill>
    </dxf>
    <dxf>
      <font>
        <color theme="0"/>
      </font>
      <fill>
        <patternFill>
          <bgColor theme="6"/>
        </patternFill>
      </fill>
    </dxf>
    <dxf>
      <font>
        <color theme="0"/>
      </font>
      <fill>
        <patternFill>
          <bgColor theme="5"/>
        </patternFill>
      </fill>
    </dxf>
    <dxf>
      <font>
        <color theme="0"/>
      </font>
      <fill>
        <patternFill>
          <bgColor theme="4"/>
        </patternFill>
      </fill>
    </dxf>
    <dxf>
      <font>
        <color theme="2"/>
      </font>
      <fill>
        <patternFill>
          <bgColor theme="2"/>
        </patternFill>
      </fill>
    </dxf>
    <dxf>
      <font>
        <color theme="2"/>
      </font>
      <fill>
        <patternFill>
          <bgColor theme="2"/>
        </patternFill>
      </fill>
    </dxf>
    <dxf>
      <font>
        <color theme="2"/>
      </font>
      <fill>
        <patternFill>
          <bgColor theme="2"/>
        </patternFill>
      </fill>
    </dxf>
    <dxf>
      <alignment horizontal="left" vertical="center" textRotation="0" wrapText="0" indent="1" justifyLastLine="0" shrinkToFit="0" readingOrder="0"/>
    </dxf>
    <dxf>
      <alignment horizontal="left" vertical="center" textRotation="0" wrapText="0" indent="1" justifyLastLine="0" shrinkToFit="0" readingOrder="0"/>
    </dxf>
    <dxf>
      <numFmt numFmtId="19" formatCode="m/d/yyyy"/>
      <alignment horizontal="left" vertical="center" textRotation="0" wrapText="0" indent="1" justifyLastLine="0" shrinkToFit="0" readingOrder="0"/>
    </dxf>
    <dxf>
      <font>
        <b/>
        <i val="0"/>
        <color theme="0"/>
      </font>
      <fill>
        <patternFill>
          <bgColor theme="3"/>
        </patternFill>
      </fill>
    </dxf>
    <dxf>
      <border>
        <bottom style="thin">
          <color theme="0" tint="-0.24994659260841701"/>
        </bottom>
        <horizontal style="thin">
          <color theme="0" tint="-0.24994659260841701"/>
        </horizontal>
      </border>
    </dxf>
  </dxfs>
  <tableStyles count="1" defaultTableStyle="Homework List" defaultPivotStyle="PivotStyleLight16">
    <tableStyle name="Homework List" pivot="0" count="2">
      <tableStyleElement type="wholeTable" dxfId="14"/>
      <tableStyleElement type="headerRow"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Homework" displayName="Homework" ref="B3:G11" totalsRowShown="0" headerRowCellStyle="Heading 2">
  <autoFilter ref="B3:G11"/>
  <sortState ref="B4:E22">
    <sortCondition ref="B6:B25"/>
  </sortState>
  <tableColumns count="6">
    <tableColumn id="1" name="Date Due" dataDxfId="12"/>
    <tableColumn id="5" name="Class" dataDxfId="11"/>
    <tableColumn id="3" name="Assignment" dataDxfId="10"/>
    <tableColumn id="6" name="Calendar Entry">
      <calculatedColumnFormula>CONCATENATE(Homework[[#This Row],[Class]],": ",Homework[[#This Row],[Assignment]])</calculatedColumnFormula>
    </tableColumn>
    <tableColumn id="2" name="Day">
      <calculatedColumnFormula>IF(ISBLANK(Homework[[#This Row],[Date Due]]),"",UPPER(TEXT(Homework[[#This Row],[Date Due]],"ddd")))</calculatedColumnFormula>
    </tableColumn>
    <tableColumn id="4" name="Month">
      <calculatedColumnFormula>IF(ISBLANK(Homework[[#This Row],[Date Due]]),"",UPPER(TEXT(Homework[[#This Row],[Date Due]],"mmm")))</calculatedColumnFormula>
    </tableColumn>
  </tableColumns>
  <tableStyleInfo name="Homework List" showFirstColumn="0" showLastColumn="0" showRowStripes="1" showColumnStripes="0"/>
  <extLst>
    <ext xmlns:x14="http://schemas.microsoft.com/office/spreadsheetml/2009/9/main" uri="{504A1905-F514-4f6f-8877-14C23A59335A}">
      <x14:table altText="Enter event information" altTextSummary="Add events to this table by adding the date and event name, while the day and month are calculated for you."/>
    </ext>
  </extLst>
</table>
</file>

<file path=xl/theme/theme1.xml><?xml version="1.0" encoding="utf-8"?>
<a:theme xmlns:a="http://schemas.openxmlformats.org/drawingml/2006/main" name="Office Theme">
  <a:themeElements>
    <a:clrScheme name="Homework Schedule 2">
      <a:dk1>
        <a:sysClr val="windowText" lastClr="000000"/>
      </a:dk1>
      <a:lt1>
        <a:sysClr val="window" lastClr="FFFFFF"/>
      </a:lt1>
      <a:dk2>
        <a:srgbClr val="505050"/>
      </a:dk2>
      <a:lt2>
        <a:srgbClr val="F0F0F0"/>
      </a:lt2>
      <a:accent1>
        <a:srgbClr val="28C7FF"/>
      </a:accent1>
      <a:accent2>
        <a:srgbClr val="7FAC39"/>
      </a:accent2>
      <a:accent3>
        <a:srgbClr val="F37231"/>
      </a:accent3>
      <a:accent4>
        <a:srgbClr val="1EA997"/>
      </a:accent4>
      <a:accent5>
        <a:srgbClr val="968AFF"/>
      </a:accent5>
      <a:accent6>
        <a:srgbClr val="BF1A8D"/>
      </a:accent6>
      <a:hlink>
        <a:srgbClr val="1EA997"/>
      </a:hlink>
      <a:folHlink>
        <a:srgbClr val="28C7FF"/>
      </a:folHlink>
    </a:clrScheme>
    <a:fontScheme name="Monthly Calendar">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autoPageBreaks="0" fitToPage="1"/>
  </sheetPr>
  <dimension ref="B1:L11"/>
  <sheetViews>
    <sheetView showGridLines="0" workbookViewId="0">
      <selection activeCell="D6" sqref="D6"/>
    </sheetView>
  </sheetViews>
  <sheetFormatPr defaultColWidth="9.109375" defaultRowHeight="27" customHeight="1" x14ac:dyDescent="0.3"/>
  <cols>
    <col min="1" max="1" width="1.6640625" style="4" customWidth="1"/>
    <col min="2" max="2" width="25.33203125" style="35" customWidth="1"/>
    <col min="3" max="3" width="17" style="11" customWidth="1"/>
    <col min="4" max="4" width="26.5546875" style="11" customWidth="1"/>
    <col min="5" max="5" width="21.88671875" style="4" hidden="1" customWidth="1"/>
    <col min="6" max="6" width="7.88671875" style="4" hidden="1" customWidth="1"/>
    <col min="7" max="7" width="19.44140625" style="4" hidden="1" customWidth="1"/>
    <col min="8" max="8" width="7.33203125" style="4" customWidth="1"/>
    <col min="9" max="9" width="13.5546875" style="4" customWidth="1"/>
    <col min="10" max="10" width="31.109375" style="4" customWidth="1"/>
    <col min="11" max="11" width="1.109375" style="4" customWidth="1"/>
    <col min="12" max="16384" width="9.109375" style="4"/>
  </cols>
  <sheetData>
    <row r="1" spans="2:12" ht="31.5" customHeight="1" x14ac:dyDescent="0.3">
      <c r="B1" s="36" t="s">
        <v>0</v>
      </c>
      <c r="C1" s="22"/>
      <c r="D1" s="22"/>
      <c r="E1" s="3"/>
    </row>
    <row r="2" spans="2:12" ht="60" customHeight="1" x14ac:dyDescent="0.3">
      <c r="B2" s="37" t="s">
        <v>1</v>
      </c>
    </row>
    <row r="3" spans="2:12" s="6" customFormat="1" ht="27" customHeight="1" x14ac:dyDescent="0.3">
      <c r="B3" s="38" t="s">
        <v>2</v>
      </c>
      <c r="C3" s="19" t="s">
        <v>3</v>
      </c>
      <c r="D3" s="19" t="s">
        <v>4</v>
      </c>
      <c r="E3" s="20" t="s">
        <v>5</v>
      </c>
      <c r="F3" s="20" t="s">
        <v>6</v>
      </c>
      <c r="G3" s="20" t="s">
        <v>7</v>
      </c>
      <c r="H3" s="24"/>
      <c r="I3" s="16"/>
      <c r="J3" s="16"/>
      <c r="K3" s="16"/>
    </row>
    <row r="4" spans="2:12" ht="27" customHeight="1" x14ac:dyDescent="0.3">
      <c r="B4" s="12">
        <v>41852</v>
      </c>
      <c r="C4" s="23" t="s">
        <v>8</v>
      </c>
      <c r="D4" s="23" t="s">
        <v>9</v>
      </c>
      <c r="E4" s="5" t="str">
        <f>CONCATENATE(Homework[[#This Row],[Class]],": ",Homework[[#This Row],[Assignment]])</f>
        <v>MAT1: Pages 34-67</v>
      </c>
      <c r="F4" s="7" t="str">
        <f>IF(ISBLANK(Homework[[#This Row],[Date Due]]),"",UPPER(TEXT(Homework[[#This Row],[Date Due]],"ddd")))</f>
        <v>FRI</v>
      </c>
      <c r="G4" s="7" t="str">
        <f>IF(ISBLANK(Homework[[#This Row],[Date Due]]),"",UPPER(TEXT(Homework[[#This Row],[Date Due]],"mmm")))</f>
        <v>AUG</v>
      </c>
      <c r="I4" s="21" t="s">
        <v>10</v>
      </c>
      <c r="J4" s="17"/>
      <c r="K4" s="15"/>
    </row>
    <row r="5" spans="2:12" ht="27" customHeight="1" x14ac:dyDescent="0.3">
      <c r="B5" s="12">
        <v>41856</v>
      </c>
      <c r="C5" s="23" t="s">
        <v>11</v>
      </c>
      <c r="D5" s="23" t="s">
        <v>12</v>
      </c>
      <c r="E5" s="5" t="str">
        <f>CONCATENATE(Homework[[#This Row],[Class]],": ",Homework[[#This Row],[Assignment]])</f>
        <v>HIST2: Worksheet 43</v>
      </c>
      <c r="F5" s="7" t="str">
        <f>IF(ISBLANK(Homework[[#This Row],[Date Due]]),"",UPPER(TEXT(Homework[[#This Row],[Date Due]],"ddd")))</f>
        <v>TUE</v>
      </c>
      <c r="G5" s="7" t="str">
        <f>IF(ISBLANK(Homework[[#This Row],[Date Due]]),"",UPPER(TEXT(Homework[[#This Row],[Date Due]],"mmm")))</f>
        <v>AUG</v>
      </c>
      <c r="I5" s="40" t="s">
        <v>13</v>
      </c>
      <c r="J5" s="40"/>
      <c r="K5" s="15"/>
    </row>
    <row r="6" spans="2:12" ht="27" customHeight="1" x14ac:dyDescent="0.3">
      <c r="B6" s="12">
        <v>41857</v>
      </c>
      <c r="C6" s="23" t="s">
        <v>14</v>
      </c>
      <c r="D6" s="23" t="s">
        <v>15</v>
      </c>
      <c r="E6" s="5" t="str">
        <f>CONCATENATE(Homework[[#This Row],[Class]],": ",Homework[[#This Row],[Assignment]])</f>
        <v>CHEM: Lab Results</v>
      </c>
      <c r="F6" s="7" t="str">
        <f>IF(ISBLANK(Homework[[#This Row],[Date Due]]),"",UPPER(TEXT(Homework[[#This Row],[Date Due]],"ddd")))</f>
        <v>WED</v>
      </c>
      <c r="G6" s="7" t="str">
        <f>IF(ISBLANK(Homework[[#This Row],[Date Due]]),"",UPPER(TEXT(Homework[[#This Row],[Date Due]],"mmm")))</f>
        <v>AUG</v>
      </c>
      <c r="I6" s="40"/>
      <c r="J6" s="40"/>
      <c r="K6" s="15"/>
    </row>
    <row r="7" spans="2:12" ht="27" customHeight="1" x14ac:dyDescent="0.3">
      <c r="B7" s="12">
        <v>41857</v>
      </c>
      <c r="C7" s="23" t="s">
        <v>16</v>
      </c>
      <c r="D7" s="23" t="s">
        <v>17</v>
      </c>
      <c r="E7" s="5" t="str">
        <f>CONCATENATE(Homework[[#This Row],[Class]],": ",Homework[[#This Row],[Assignment]])</f>
        <v>PSY2: Study for test</v>
      </c>
      <c r="F7" s="7" t="str">
        <f>IF(ISBLANK(Homework[[#This Row],[Date Due]]),"",UPPER(TEXT(Homework[[#This Row],[Date Due]],"ddd")))</f>
        <v>WED</v>
      </c>
      <c r="G7" s="7" t="str">
        <f>IF(ISBLANK(Homework[[#This Row],[Date Due]]),"",UPPER(TEXT(Homework[[#This Row],[Date Due]],"mmm")))</f>
        <v>AUG</v>
      </c>
      <c r="I7" s="40"/>
      <c r="J7" s="40"/>
      <c r="K7" s="15"/>
    </row>
    <row r="8" spans="2:12" ht="27" customHeight="1" x14ac:dyDescent="0.3">
      <c r="B8" s="12">
        <v>41858</v>
      </c>
      <c r="C8" s="23" t="s">
        <v>18</v>
      </c>
      <c r="D8" s="23" t="s">
        <v>19</v>
      </c>
      <c r="E8" s="5" t="str">
        <f>CONCATENATE(Homework[[#This Row],[Class]],": ",Homework[[#This Row],[Assignment]])</f>
        <v>LIT2: Outline Essay</v>
      </c>
      <c r="F8" s="7" t="str">
        <f>IF(ISBLANK(Homework[[#This Row],[Date Due]]),"",UPPER(TEXT(Homework[[#This Row],[Date Due]],"ddd")))</f>
        <v>THU</v>
      </c>
      <c r="G8" s="7" t="str">
        <f>IF(ISBLANK(Homework[[#This Row],[Date Due]]),"",UPPER(TEXT(Homework[[#This Row],[Date Due]],"mmm")))</f>
        <v>AUG</v>
      </c>
      <c r="I8" s="40"/>
      <c r="J8" s="40"/>
      <c r="K8" s="1"/>
      <c r="L8"/>
    </row>
    <row r="9" spans="2:12" ht="27" customHeight="1" x14ac:dyDescent="0.3">
      <c r="B9" s="12">
        <v>41862</v>
      </c>
      <c r="C9" s="23" t="s">
        <v>8</v>
      </c>
      <c r="D9" s="23" t="s">
        <v>20</v>
      </c>
      <c r="E9" s="10" t="str">
        <f>CONCATENATE(Homework[[#This Row],[Class]],": ",Homework[[#This Row],[Assignment]])</f>
        <v>MAT1: Worksheet 17</v>
      </c>
      <c r="F9" s="10" t="str">
        <f>IF(ISBLANK(Homework[[#This Row],[Date Due]]),"",UPPER(TEXT(Homework[[#This Row],[Date Due]],"ddd")))</f>
        <v>MON</v>
      </c>
      <c r="G9" s="10" t="str">
        <f>IF(ISBLANK(Homework[[#This Row],[Date Due]]),"",UPPER(TEXT(Homework[[#This Row],[Date Due]],"mmm")))</f>
        <v>AUG</v>
      </c>
      <c r="I9"/>
      <c r="J9"/>
      <c r="K9"/>
      <c r="L9"/>
    </row>
    <row r="10" spans="2:12" ht="27" customHeight="1" x14ac:dyDescent="0.3">
      <c r="B10" s="12">
        <v>41887</v>
      </c>
      <c r="C10" s="23" t="s">
        <v>11</v>
      </c>
      <c r="D10" s="23" t="s">
        <v>21</v>
      </c>
      <c r="E10" s="10" t="str">
        <f>CONCATENATE(Homework[[#This Row],[Class]],": ",Homework[[#This Row],[Assignment]])</f>
        <v>HIST2: Pages 80-120</v>
      </c>
      <c r="F10" s="10" t="str">
        <f>IF(ISBLANK(Homework[[#This Row],[Date Due]]),"",UPPER(TEXT(Homework[[#This Row],[Date Due]],"ddd")))</f>
        <v>FRI</v>
      </c>
      <c r="G10" s="10" t="str">
        <f>IF(ISBLANK(Homework[[#This Row],[Date Due]]),"",UPPER(TEXT(Homework[[#This Row],[Date Due]],"mmm")))</f>
        <v>SEP</v>
      </c>
      <c r="I10"/>
      <c r="J10"/>
      <c r="K10"/>
      <c r="L10"/>
    </row>
    <row r="11" spans="2:12" ht="27" customHeight="1" x14ac:dyDescent="0.3">
      <c r="B11" s="12">
        <v>41889</v>
      </c>
      <c r="C11" s="23" t="s">
        <v>14</v>
      </c>
      <c r="D11" s="23" t="s">
        <v>22</v>
      </c>
      <c r="E11" s="10" t="str">
        <f>CONCATENATE(Homework[[#This Row],[Class]],": ",Homework[[#This Row],[Assignment]])</f>
        <v>CHEM: Worksheet 3</v>
      </c>
      <c r="F11" s="10" t="str">
        <f>IF(ISBLANK(Homework[[#This Row],[Date Due]]),"",UPPER(TEXT(Homework[[#This Row],[Date Due]],"ddd")))</f>
        <v>SUN</v>
      </c>
      <c r="G11" s="10" t="str">
        <f>IF(ISBLANK(Homework[[#This Row],[Date Due]]),"",UPPER(TEXT(Homework[[#This Row],[Date Due]],"mmm")))</f>
        <v>SEP</v>
      </c>
    </row>
  </sheetData>
  <mergeCells count="1">
    <mergeCell ref="I5:J8"/>
  </mergeCells>
  <hyperlinks>
    <hyperlink ref="B1" location="'Homework Calendar'!A1" tooltip="Click to view calendar" display="To Homework Calendar &gt;&gt;"/>
  </hyperlinks>
  <printOptions horizontalCentered="1"/>
  <pageMargins left="0.4" right="0.4" top="0.4" bottom="0.6" header="0.3" footer="0.3"/>
  <pageSetup fitToHeight="0" orientation="portrait"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B1:H37"/>
  <sheetViews>
    <sheetView showGridLines="0" tabSelected="1" zoomScaleNormal="100" workbookViewId="0">
      <selection activeCell="H3" sqref="H3:H4"/>
    </sheetView>
  </sheetViews>
  <sheetFormatPr defaultRowHeight="13.8" x14ac:dyDescent="0.3"/>
  <cols>
    <col min="1" max="1" width="1.6640625" customWidth="1"/>
    <col min="2" max="8" width="26.5546875" customWidth="1"/>
    <col min="11" max="35" width="11.44140625"/>
  </cols>
  <sheetData>
    <row r="1" spans="2:8" ht="11.25" customHeight="1" thickTop="1" x14ac:dyDescent="0.3">
      <c r="B1" s="33"/>
      <c r="C1" s="27"/>
      <c r="D1" s="27"/>
      <c r="E1" s="27"/>
      <c r="F1" s="28"/>
      <c r="G1" s="29"/>
      <c r="H1" s="30"/>
    </row>
    <row r="2" spans="2:8" ht="27.75" customHeight="1" thickBot="1" x14ac:dyDescent="0.35">
      <c r="B2" s="44" t="str">
        <f>UPPER(MonthToDisplay)</f>
        <v>JANUARY</v>
      </c>
      <c r="C2" s="45"/>
      <c r="D2" s="48" t="s">
        <v>23</v>
      </c>
      <c r="E2" s="49"/>
      <c r="F2" s="50"/>
      <c r="G2" s="39" t="s">
        <v>24</v>
      </c>
      <c r="H2" s="25" t="s">
        <v>29</v>
      </c>
    </row>
    <row r="3" spans="2:8" ht="11.25" customHeight="1" thickBot="1" x14ac:dyDescent="0.35">
      <c r="B3" s="44"/>
      <c r="C3" s="45"/>
      <c r="D3" s="49"/>
      <c r="E3" s="49"/>
      <c r="F3" s="50"/>
      <c r="G3" s="51" t="s">
        <v>25</v>
      </c>
      <c r="H3" s="43">
        <v>2015</v>
      </c>
    </row>
    <row r="4" spans="2:8" ht="11.25" customHeight="1" thickBot="1" x14ac:dyDescent="0.35">
      <c r="B4" s="46">
        <f>YearToDisplay</f>
        <v>2015</v>
      </c>
      <c r="C4" s="47"/>
      <c r="D4" s="49"/>
      <c r="E4" s="49"/>
      <c r="F4" s="50"/>
      <c r="G4" s="51"/>
      <c r="H4" s="43"/>
    </row>
    <row r="5" spans="2:8" ht="27.75" customHeight="1" x14ac:dyDescent="0.3">
      <c r="B5" s="46"/>
      <c r="C5" s="47"/>
      <c r="D5" s="49"/>
      <c r="E5" s="49"/>
      <c r="F5" s="50"/>
      <c r="G5" s="39" t="s">
        <v>26</v>
      </c>
      <c r="H5" s="26" t="s">
        <v>27</v>
      </c>
    </row>
    <row r="6" spans="2:8" ht="16.5" customHeight="1" x14ac:dyDescent="0.3">
      <c r="B6" s="34"/>
      <c r="C6" s="9"/>
      <c r="D6" s="9"/>
      <c r="E6" s="9"/>
      <c r="F6" s="18" t="s">
        <v>28</v>
      </c>
      <c r="G6" s="41" t="str">
        <f>IF(ISERROR(INDEX(calendar,ndx+0,1)),"CHECK SPELLING OF MONTH AND DAY","")</f>
        <v/>
      </c>
      <c r="H6" s="42"/>
    </row>
    <row r="7" spans="2:8" ht="33" customHeight="1" x14ac:dyDescent="0.3">
      <c r="B7" s="31" t="str">
        <f>TEXT(B8,"aaaa")</f>
        <v>Sunday</v>
      </c>
      <c r="C7" s="8" t="str">
        <f t="shared" ref="C7:H7" si="0">TEXT(C8,"aaaa")</f>
        <v>Monday</v>
      </c>
      <c r="D7" s="8" t="str">
        <f t="shared" si="0"/>
        <v>Tuesday</v>
      </c>
      <c r="E7" s="8" t="str">
        <f t="shared" si="0"/>
        <v>Wednesday</v>
      </c>
      <c r="F7" s="8" t="str">
        <f t="shared" si="0"/>
        <v>Thursday</v>
      </c>
      <c r="G7" s="8" t="str">
        <f t="shared" si="0"/>
        <v>Friday</v>
      </c>
      <c r="H7" s="32" t="str">
        <f t="shared" si="0"/>
        <v>Saturday</v>
      </c>
    </row>
    <row r="8" spans="2:8" ht="18.75" customHeight="1" x14ac:dyDescent="0.3">
      <c r="B8" s="2">
        <f>IFERROR(INDEX(calendar,ndx+0,1),"")</f>
        <v>42001</v>
      </c>
      <c r="C8" s="2">
        <f>IFERROR(INDEX(calendar,ndx+0,2),"")</f>
        <v>42002</v>
      </c>
      <c r="D8" s="2">
        <f>IFERROR(INDEX(calendar,ndx+0,3),"")</f>
        <v>42003</v>
      </c>
      <c r="E8" s="2">
        <f>IFERROR(INDEX(calendar,ndx+0,4),"")</f>
        <v>42004</v>
      </c>
      <c r="F8" s="2">
        <f>IFERROR(INDEX(calendar,ndx+0,5),"")</f>
        <v>42005</v>
      </c>
      <c r="G8" s="2">
        <f>IFERROR(INDEX(calendar,ndx+0,6),"")</f>
        <v>42006</v>
      </c>
      <c r="H8" s="2">
        <f>IFERROR(INDEX(calendar,ndx+0,7),"")</f>
        <v>42007</v>
      </c>
    </row>
    <row r="9" spans="2:8" ht="18.75" customHeight="1" x14ac:dyDescent="0.3">
      <c r="B9" s="13" t="str">
        <f t="array" ref="B9">IFERROR(INDEX(Homework[],SMALL(IF(Dates=B$8,ROW(Dates)),ROW(1:1))-TableRowStart,4),"")</f>
        <v/>
      </c>
      <c r="C9" s="13" t="str">
        <f t="array" ref="C9">IFERROR(INDEX(Homework[],SMALL(IF(Dates=C$8,ROW(Dates)),ROW(1:1))-TableRowStart,4),"")</f>
        <v/>
      </c>
      <c r="D9" s="13" t="str">
        <f t="array" ref="D9">IFERROR(INDEX(Homework[],SMALL(IF(Dates=D$8,ROW(Dates)),ROW(1:1))-TableRowStart,4),"")</f>
        <v/>
      </c>
      <c r="E9" s="13" t="str">
        <f t="array" ref="E9">IFERROR(INDEX(Homework[],SMALL(IF(Dates=E$8,ROW(Dates)),ROW(1:1))-TableRowStart,4),"")</f>
        <v/>
      </c>
      <c r="F9" s="13" t="str">
        <f t="array" ref="F9">IFERROR(INDEX(Homework[],SMALL(IF(Dates=F$8,ROW(Dates)),ROW(1:1))-TableRowStart,4),"")</f>
        <v/>
      </c>
      <c r="G9" s="13" t="str">
        <f t="array" ref="G9">IFERROR(INDEX(Homework[],SMALL(IF(Dates=G$8,ROW(Dates)),ROW(1:1))-TableRowStart,4),"")</f>
        <v/>
      </c>
      <c r="H9" s="13" t="str">
        <f t="array" ref="H9">IFERROR(INDEX(Homework[],SMALL(IF(Dates=H$8,ROW(Dates)),ROW(1:1))-TableRowStart,4),"")</f>
        <v/>
      </c>
    </row>
    <row r="10" spans="2:8" ht="18.75" customHeight="1" x14ac:dyDescent="0.3">
      <c r="B10" s="13" t="str">
        <f t="array" ref="B10">IFERROR(INDEX(Homework[],SMALL(IF(Dates=B$8,ROW(Dates)),ROW(2:2))-TableRowStart,4),"")</f>
        <v/>
      </c>
      <c r="C10" s="13" t="str">
        <f t="array" ref="C10">IFERROR(INDEX(Homework[],SMALL(IF(Dates=C$8,ROW(Dates)),ROW(2:2))-TableRowStart,4),"")</f>
        <v/>
      </c>
      <c r="D10" s="13" t="str">
        <f t="array" ref="D10">IFERROR(INDEX(Homework[],SMALL(IF(Dates=D$8,ROW(Dates)),ROW(2:2))-TableRowStart,4),"")</f>
        <v/>
      </c>
      <c r="E10" s="13" t="str">
        <f t="array" ref="E10">IFERROR(INDEX(Homework[],SMALL(IF(Dates=E$8,ROW(Dates)),ROW(2:2))-TableRowStart,4),"")</f>
        <v/>
      </c>
      <c r="F10" s="13" t="str">
        <f t="array" ref="F10">IFERROR(INDEX(Homework[],SMALL(IF(Dates=F$8,ROW(Dates)),ROW(2:2))-TableRowStart,4),"")</f>
        <v/>
      </c>
      <c r="G10" s="13" t="str">
        <f t="array" ref="G10">IFERROR(INDEX(Homework[],SMALL(IF(Dates=G$8,ROW(Dates)),ROW(2:2))-TableRowStart,4),"")</f>
        <v/>
      </c>
      <c r="H10" s="13" t="str">
        <f t="array" ref="H10">IFERROR(INDEX(Homework[],SMALL(IF(Dates=H$8,ROW(Dates)),ROW(2:2))-TableRowStart,4),"")</f>
        <v/>
      </c>
    </row>
    <row r="11" spans="2:8" ht="18.75" customHeight="1" x14ac:dyDescent="0.3">
      <c r="B11" s="13" t="str">
        <f t="array" ref="B11">IFERROR(INDEX(Homework[],SMALL(IF(Dates=B$8,ROW(Dates)),ROW(3:3))-TableRowStart,4),"")</f>
        <v/>
      </c>
      <c r="C11" s="13" t="str">
        <f t="array" ref="C11">IFERROR(INDEX(Homework[],SMALL(IF(Dates=C$8,ROW(Dates)),ROW(3:3))-TableRowStart,4),"")</f>
        <v/>
      </c>
      <c r="D11" s="13" t="str">
        <f t="array" ref="D11">IFERROR(INDEX(Homework[],SMALL(IF(Dates=D$8,ROW(Dates)),ROW(3:3))-TableRowStart,4),"")</f>
        <v/>
      </c>
      <c r="E11" s="13" t="str">
        <f t="array" ref="E11">IFERROR(INDEX(Homework[],SMALL(IF(Dates=E$8,ROW(Dates)),ROW(3:3))-TableRowStart,4),"")</f>
        <v/>
      </c>
      <c r="F11" s="13" t="str">
        <f t="array" ref="F11">IFERROR(INDEX(Homework[],SMALL(IF(Dates=F$8,ROW(Dates)),ROW(3:3))-TableRowStart,4),"")</f>
        <v/>
      </c>
      <c r="G11" s="13" t="str">
        <f t="array" ref="G11">IFERROR(INDEX(Homework[],SMALL(IF(Dates=G$8,ROW(Dates)),ROW(3:3))-TableRowStart,4),"")</f>
        <v/>
      </c>
      <c r="H11" s="13" t="str">
        <f t="array" ref="H11">IFERROR(INDEX(Homework[],SMALL(IF(Dates=H$8,ROW(Dates)),ROW(3:3))-TableRowStart,4),"")</f>
        <v/>
      </c>
    </row>
    <row r="12" spans="2:8" ht="18.75" customHeight="1" x14ac:dyDescent="0.3">
      <c r="B12" s="14" t="str">
        <f t="array" ref="B12">IFERROR(INDEX(Homework[],SMALL(IF(Dates=B$8,ROW(Dates)),ROW(4:4))-TableRowStart,4),"")</f>
        <v/>
      </c>
      <c r="C12" s="14" t="str">
        <f t="array" ref="C12">IFERROR(INDEX(Homework[],SMALL(IF(Dates=C$8,ROW(Dates)),ROW(4:4))-TableRowStart,4),"")</f>
        <v/>
      </c>
      <c r="D12" s="14" t="str">
        <f t="array" ref="D12">IFERROR(INDEX(Homework[],SMALL(IF(Dates=D$8,ROW(Dates)),ROW(4:4))-TableRowStart,4),"")</f>
        <v/>
      </c>
      <c r="E12" s="14" t="str">
        <f t="array" ref="E12">IFERROR(INDEX(Homework[],SMALL(IF(Dates=E$8,ROW(Dates)),ROW(4:4))-TableRowStart,4),"")</f>
        <v/>
      </c>
      <c r="F12" s="14" t="str">
        <f t="array" ref="F12">IFERROR(INDEX(Homework[],SMALL(IF(Dates=F$8,ROW(Dates)),ROW(4:4))-TableRowStart,4),"")</f>
        <v/>
      </c>
      <c r="G12" s="14" t="str">
        <f t="array" ref="G12">IFERROR(INDEX(Homework[],SMALL(IF(Dates=G$8,ROW(Dates)),ROW(4:4))-TableRowStart,4),"")</f>
        <v/>
      </c>
      <c r="H12" s="14" t="str">
        <f t="array" ref="H12">IFERROR(INDEX(Homework[],SMALL(IF(Dates=H$8,ROW(Dates)),ROW(4:4))-TableRowStart,4),"")</f>
        <v/>
      </c>
    </row>
    <row r="13" spans="2:8" ht="18.75" customHeight="1" x14ac:dyDescent="0.3">
      <c r="B13" s="2">
        <f>IFERROR(INDEX(calendar,ndx+1,1),"")</f>
        <v>42008</v>
      </c>
      <c r="C13" s="2">
        <f>IFERROR(INDEX(calendar,ndx+1,2),"")</f>
        <v>42009</v>
      </c>
      <c r="D13" s="2">
        <f>IFERROR(INDEX(calendar,ndx+1,3),"")</f>
        <v>42010</v>
      </c>
      <c r="E13" s="2">
        <f>IFERROR(INDEX(calendar,ndx+1,4),"")</f>
        <v>42011</v>
      </c>
      <c r="F13" s="2">
        <f>IFERROR(INDEX(calendar,ndx+1,5),"")</f>
        <v>42012</v>
      </c>
      <c r="G13" s="2">
        <f>IFERROR(INDEX(calendar,ndx+1,6),"")</f>
        <v>42013</v>
      </c>
      <c r="H13" s="2">
        <f>IFERROR(INDEX(calendar,ndx+1,7),"")</f>
        <v>42014</v>
      </c>
    </row>
    <row r="14" spans="2:8" ht="18.75" customHeight="1" x14ac:dyDescent="0.3">
      <c r="B14" s="13" t="str">
        <f t="array" ref="B14">IFERROR(INDEX(Homework[],SMALL(IF(Dates=B$13,ROW(Dates)),ROW(1:1))-TableRowStart,4),"")</f>
        <v/>
      </c>
      <c r="C14" s="13" t="str">
        <f t="array" ref="C14">IFERROR(INDEX(Homework[],SMALL(IF(Dates=C$13,ROW(Dates)),ROW(1:1))-TableRowStart,4),"")</f>
        <v/>
      </c>
      <c r="D14" s="13" t="str">
        <f t="array" ref="D14">IFERROR(INDEX(Homework[],SMALL(IF(Dates=D$13,ROW(Dates)),ROW(1:1))-TableRowStart,4),"")</f>
        <v/>
      </c>
      <c r="E14" s="13" t="str">
        <f t="array" ref="E14">IFERROR(INDEX(Homework[],SMALL(IF(Dates=E$13,ROW(Dates)),ROW(1:1))-TableRowStart,4),"")</f>
        <v/>
      </c>
      <c r="F14" s="13" t="str">
        <f t="array" ref="F14">IFERROR(INDEX(Homework[],SMALL(IF(Dates=F$13,ROW(Dates)),ROW(1:1))-TableRowStart,4),"")</f>
        <v/>
      </c>
      <c r="G14" s="13" t="str">
        <f t="array" ref="G14">IFERROR(INDEX(Homework[],SMALL(IF(Dates=G$13,ROW(Dates)),ROW(1:1))-TableRowStart,4),"")</f>
        <v/>
      </c>
      <c r="H14" s="13" t="str">
        <f t="array" ref="H14">IFERROR(INDEX(Homework[],SMALL(IF(Dates=H$13,ROW(Dates)),ROW(1:1))-TableRowStart,4),"")</f>
        <v/>
      </c>
    </row>
    <row r="15" spans="2:8" ht="18.75" customHeight="1" x14ac:dyDescent="0.3">
      <c r="B15" s="13" t="str">
        <f t="array" ref="B15">IFERROR(INDEX(Homework[],SMALL(IF(Dates=B$13,ROW(Dates)),ROW(2:2))-TableRowStart,4),"")</f>
        <v/>
      </c>
      <c r="C15" s="13" t="str">
        <f t="array" ref="C15">IFERROR(INDEX(Homework[],SMALL(IF(Dates=C$13,ROW(Dates)),ROW(2:2))-TableRowStart,4),"")</f>
        <v/>
      </c>
      <c r="D15" s="13" t="str">
        <f t="array" ref="D15">IFERROR(INDEX(Homework[],SMALL(IF(Dates=D$13,ROW(Dates)),ROW(2:2))-TableRowStart,4),"")</f>
        <v/>
      </c>
      <c r="E15" s="13" t="str">
        <f t="array" ref="E15">IFERROR(INDEX(Homework[],SMALL(IF(Dates=E$13,ROW(Dates)),ROW(2:2))-TableRowStart,4),"")</f>
        <v/>
      </c>
      <c r="F15" s="13" t="str">
        <f t="array" ref="F15">IFERROR(INDEX(Homework[],SMALL(IF(Dates=F$13,ROW(Dates)),ROW(2:2))-TableRowStart,4),"")</f>
        <v/>
      </c>
      <c r="G15" s="13" t="str">
        <f t="array" ref="G15">IFERROR(INDEX(Homework[],SMALL(IF(Dates=G$13,ROW(Dates)),ROW(2:2))-TableRowStart,4),"")</f>
        <v/>
      </c>
      <c r="H15" s="13" t="str">
        <f t="array" ref="H15">IFERROR(INDEX(Homework[],SMALL(IF(Dates=H$13,ROW(Dates)),ROW(2:2))-TableRowStart,4),"")</f>
        <v/>
      </c>
    </row>
    <row r="16" spans="2:8" ht="18.75" customHeight="1" x14ac:dyDescent="0.3">
      <c r="B16" s="13" t="str">
        <f t="array" ref="B16">IFERROR(INDEX(Homework[],SMALL(IF(Dates=B$13,ROW(Dates)),ROW(3:3))-TableRowStart,4),"")</f>
        <v/>
      </c>
      <c r="C16" s="13" t="str">
        <f t="array" ref="C16">IFERROR(INDEX(Homework[],SMALL(IF(Dates=C$13,ROW(Dates)),ROW(3:3))-TableRowStart,4),"")</f>
        <v/>
      </c>
      <c r="D16" s="13" t="str">
        <f t="array" ref="D16">IFERROR(INDEX(Homework[],SMALL(IF(Dates=D$13,ROW(Dates)),ROW(3:3))-TableRowStart,4),"")</f>
        <v/>
      </c>
      <c r="E16" s="13" t="str">
        <f t="array" ref="E16">IFERROR(INDEX(Homework[],SMALL(IF(Dates=E$13,ROW(Dates)),ROW(3:3))-TableRowStart,4),"")</f>
        <v/>
      </c>
      <c r="F16" s="13" t="str">
        <f t="array" ref="F16">IFERROR(INDEX(Homework[],SMALL(IF(Dates=F$13,ROW(Dates)),ROW(3:3))-TableRowStart,4),"")</f>
        <v/>
      </c>
      <c r="G16" s="13" t="str">
        <f t="array" ref="G16">IFERROR(INDEX(Homework[],SMALL(IF(Dates=G$13,ROW(Dates)),ROW(3:3))-TableRowStart,4),"")</f>
        <v/>
      </c>
      <c r="H16" s="13" t="str">
        <f t="array" ref="H16">IFERROR(INDEX(Homework[],SMALL(IF(Dates=H$13,ROW(Dates)),ROW(3:3))-TableRowStart,4),"")</f>
        <v/>
      </c>
    </row>
    <row r="17" spans="2:8" ht="18.75" customHeight="1" x14ac:dyDescent="0.3">
      <c r="B17" s="14" t="str">
        <f t="array" ref="B17">IFERROR(INDEX(Homework[],SMALL(IF(Dates=B$13,ROW(Dates)),ROW(4:4))-TableRowStart,4),"")</f>
        <v/>
      </c>
      <c r="C17" s="14" t="str">
        <f t="array" ref="C17">IFERROR(INDEX(Homework[],SMALL(IF(Dates=C$13,ROW(Dates)),ROW(4:4))-TableRowStart,4),"")</f>
        <v/>
      </c>
      <c r="D17" s="14" t="str">
        <f t="array" ref="D17">IFERROR(INDEX(Homework[],SMALL(IF(Dates=D$13,ROW(Dates)),ROW(4:4))-TableRowStart,4),"")</f>
        <v/>
      </c>
      <c r="E17" s="14" t="str">
        <f t="array" ref="E17">IFERROR(INDEX(Homework[],SMALL(IF(Dates=E$13,ROW(Dates)),ROW(4:4))-TableRowStart,4),"")</f>
        <v/>
      </c>
      <c r="F17" s="14" t="str">
        <f t="array" ref="F17">IFERROR(INDEX(Homework[],SMALL(IF(Dates=F$13,ROW(Dates)),ROW(4:4))-TableRowStart,4),"")</f>
        <v/>
      </c>
      <c r="G17" s="14" t="str">
        <f t="array" ref="G17">IFERROR(INDEX(Homework[],SMALL(IF(Dates=G$13,ROW(Dates)),ROW(4:4))-TableRowStart,4),"")</f>
        <v/>
      </c>
      <c r="H17" s="14" t="str">
        <f t="array" ref="H17">IFERROR(INDEX(Homework[],SMALL(IF(Dates=H$13,ROW(Dates)),ROW(4:4))-TableRowStart,4),"")</f>
        <v/>
      </c>
    </row>
    <row r="18" spans="2:8" ht="18.75" customHeight="1" x14ac:dyDescent="0.3">
      <c r="B18" s="2">
        <f>IFERROR(INDEX(calendar,ndx+2,1),"")</f>
        <v>42015</v>
      </c>
      <c r="C18" s="2">
        <f>IFERROR(INDEX(calendar,ndx+2,2),"")</f>
        <v>42016</v>
      </c>
      <c r="D18" s="2">
        <f>IFERROR(INDEX(calendar,ndx+2,3),"")</f>
        <v>42017</v>
      </c>
      <c r="E18" s="2">
        <f>IFERROR(INDEX(calendar,ndx+2,4),"")</f>
        <v>42018</v>
      </c>
      <c r="F18" s="2">
        <f>IFERROR(INDEX(calendar,ndx+2,5),"")</f>
        <v>42019</v>
      </c>
      <c r="G18" s="2">
        <f>IFERROR(INDEX(calendar,ndx+2,6),"")</f>
        <v>42020</v>
      </c>
      <c r="H18" s="2">
        <f>IFERROR(INDEX(calendar,ndx+2,7),"")</f>
        <v>42021</v>
      </c>
    </row>
    <row r="19" spans="2:8" ht="18.75" customHeight="1" x14ac:dyDescent="0.3">
      <c r="B19" s="13" t="str">
        <f t="array" ref="B19">IFERROR(INDEX(Homework[],SMALL(IF(Dates=B$18,ROW(Dates)),ROW(1:1))-TableRowStart,4),"")</f>
        <v/>
      </c>
      <c r="C19" s="13" t="str">
        <f t="array" ref="C19">IFERROR(INDEX(Homework[],SMALL(IF(Dates=C$18,ROW(Dates)),ROW(1:1))-TableRowStart,4),"")</f>
        <v/>
      </c>
      <c r="D19" s="13" t="str">
        <f t="array" ref="D19">IFERROR(INDEX(Homework[],SMALL(IF(Dates=D$18,ROW(Dates)),ROW(1:1))-TableRowStart,4),"")</f>
        <v/>
      </c>
      <c r="E19" s="13" t="str">
        <f t="array" ref="E19">IFERROR(INDEX(Homework[],SMALL(IF(Dates=E$18,ROW(Dates)),ROW(1:1))-TableRowStart,4),"")</f>
        <v/>
      </c>
      <c r="F19" s="13" t="str">
        <f t="array" ref="F19">IFERROR(INDEX(Homework[],SMALL(IF(Dates=F$18,ROW(Dates)),ROW(1:1))-TableRowStart,4),"")</f>
        <v/>
      </c>
      <c r="G19" s="13" t="str">
        <f t="array" ref="G19">IFERROR(INDEX(Homework[],SMALL(IF(Dates=G$18,ROW(Dates)),ROW(1:1))-TableRowStart,4),"")</f>
        <v/>
      </c>
      <c r="H19" s="13" t="str">
        <f t="array" ref="H19">IFERROR(INDEX(Homework[],SMALL(IF(Dates=H$18,ROW(Dates)),ROW(1:1))-TableRowStart,4),"")</f>
        <v/>
      </c>
    </row>
    <row r="20" spans="2:8" ht="18.75" customHeight="1" x14ac:dyDescent="0.3">
      <c r="B20" s="13" t="str">
        <f t="array" ref="B20">IFERROR(INDEX(Homework[],SMALL(IF(Dates=B$18,ROW(Dates)),ROW(2:2))-TableRowStart,4),"")</f>
        <v/>
      </c>
      <c r="C20" s="13" t="str">
        <f t="array" ref="C20">IFERROR(INDEX(Homework[],SMALL(IF(Dates=C$18,ROW(Dates)),ROW(2:2))-TableRowStart,4),"")</f>
        <v/>
      </c>
      <c r="D20" s="13" t="str">
        <f t="array" ref="D20">IFERROR(INDEX(Homework[],SMALL(IF(Dates=D$18,ROW(Dates)),ROW(2:2))-TableRowStart,4),"")</f>
        <v/>
      </c>
      <c r="E20" s="13" t="str">
        <f t="array" ref="E20">IFERROR(INDEX(Homework[],SMALL(IF(Dates=E$18,ROW(Dates)),ROW(2:2))-TableRowStart,4),"")</f>
        <v/>
      </c>
      <c r="F20" s="13" t="str">
        <f t="array" ref="F20">IFERROR(INDEX(Homework[],SMALL(IF(Dates=F$18,ROW(Dates)),ROW(2:2))-TableRowStart,4),"")</f>
        <v/>
      </c>
      <c r="G20" s="13" t="str">
        <f t="array" ref="G20">IFERROR(INDEX(Homework[],SMALL(IF(Dates=G$18,ROW(Dates)),ROW(2:2))-TableRowStart,4),"")</f>
        <v/>
      </c>
      <c r="H20" s="13" t="str">
        <f t="array" ref="H20">IFERROR(INDEX(Homework[],SMALL(IF(Dates=H$18,ROW(Dates)),ROW(2:2))-TableRowStart,4),"")</f>
        <v/>
      </c>
    </row>
    <row r="21" spans="2:8" ht="18.75" customHeight="1" x14ac:dyDescent="0.3">
      <c r="B21" s="13" t="str">
        <f t="array" ref="B21">IFERROR(INDEX(Homework[],SMALL(IF(Dates=B$18,ROW(Dates)),ROW(3:3))-TableRowStart,4),"")</f>
        <v/>
      </c>
      <c r="C21" s="13" t="str">
        <f t="array" ref="C21">IFERROR(INDEX(Homework[],SMALL(IF(Dates=C$18,ROW(Dates)),ROW(3:3))-TableRowStart,4),"")</f>
        <v/>
      </c>
      <c r="D21" s="13" t="str">
        <f t="array" ref="D21">IFERROR(INDEX(Homework[],SMALL(IF(Dates=D$18,ROW(Dates)),ROW(3:3))-TableRowStart,4),"")</f>
        <v/>
      </c>
      <c r="E21" s="13" t="str">
        <f t="array" ref="E21">IFERROR(INDEX(Homework[],SMALL(IF(Dates=E$18,ROW(Dates)),ROW(3:3))-TableRowStart,4),"")</f>
        <v/>
      </c>
      <c r="F21" s="13" t="str">
        <f t="array" ref="F21">IFERROR(INDEX(Homework[],SMALL(IF(Dates=F$18,ROW(Dates)),ROW(3:3))-TableRowStart,4),"")</f>
        <v/>
      </c>
      <c r="G21" s="13" t="str">
        <f t="array" ref="G21">IFERROR(INDEX(Homework[],SMALL(IF(Dates=G$18,ROW(Dates)),ROW(3:3))-TableRowStart,4),"")</f>
        <v/>
      </c>
      <c r="H21" s="13" t="str">
        <f t="array" ref="H21">IFERROR(INDEX(Homework[],SMALL(IF(Dates=H$18,ROW(Dates)),ROW(3:3))-TableRowStart,4),"")</f>
        <v/>
      </c>
    </row>
    <row r="22" spans="2:8" ht="18.75" customHeight="1" x14ac:dyDescent="0.3">
      <c r="B22" s="14" t="str">
        <f t="array" ref="B22">IFERROR(INDEX(Homework[],SMALL(IF(Dates=B$18,ROW(Dates)),ROW(4:4))-TableRowStart,4),"")</f>
        <v/>
      </c>
      <c r="C22" s="14" t="str">
        <f t="array" ref="C22">IFERROR(INDEX(Homework[],SMALL(IF(Dates=C$18,ROW(Dates)),ROW(4:4))-TableRowStart,4),"")</f>
        <v/>
      </c>
      <c r="D22" s="14" t="str">
        <f t="array" ref="D22">IFERROR(INDEX(Homework[],SMALL(IF(Dates=D$18,ROW(Dates)),ROW(4:4))-TableRowStart,4),"")</f>
        <v/>
      </c>
      <c r="E22" s="14" t="str">
        <f t="array" ref="E22">IFERROR(INDEX(Homework[],SMALL(IF(Dates=E$18,ROW(Dates)),ROW(4:4))-TableRowStart,4),"")</f>
        <v/>
      </c>
      <c r="F22" s="14" t="str">
        <f t="array" ref="F22">IFERROR(INDEX(Homework[],SMALL(IF(Dates=F$18,ROW(Dates)),ROW(4:4))-TableRowStart,4),"")</f>
        <v/>
      </c>
      <c r="G22" s="14" t="str">
        <f t="array" ref="G22">IFERROR(INDEX(Homework[],SMALL(IF(Dates=G$18,ROW(Dates)),ROW(4:4))-TableRowStart,4),"")</f>
        <v/>
      </c>
      <c r="H22" s="14" t="str">
        <f t="array" ref="H22">IFERROR(INDEX(Homework[],SMALL(IF(Dates=H$18,ROW(Dates)),ROW(4:4))-TableRowStart,4),"")</f>
        <v/>
      </c>
    </row>
    <row r="23" spans="2:8" ht="18.75" customHeight="1" x14ac:dyDescent="0.3">
      <c r="B23" s="2">
        <f>IFERROR(INDEX(calendar,ndx+3,1),"")</f>
        <v>42022</v>
      </c>
      <c r="C23" s="2">
        <f>IFERROR(INDEX(calendar,ndx+3,2),"")</f>
        <v>42023</v>
      </c>
      <c r="D23" s="2">
        <f>IFERROR(INDEX(calendar,ndx+3,3),"")</f>
        <v>42024</v>
      </c>
      <c r="E23" s="2">
        <f>IFERROR(INDEX(calendar,ndx+3,4),"")</f>
        <v>42025</v>
      </c>
      <c r="F23" s="2">
        <f>IFERROR(INDEX(calendar,ndx+3,5),"")</f>
        <v>42026</v>
      </c>
      <c r="G23" s="2">
        <f>IFERROR(INDEX(calendar,ndx+3,6),"")</f>
        <v>42027</v>
      </c>
      <c r="H23" s="2">
        <f>IFERROR(INDEX(calendar,ndx+3,7),"")</f>
        <v>42028</v>
      </c>
    </row>
    <row r="24" spans="2:8" ht="18.75" customHeight="1" x14ac:dyDescent="0.3">
      <c r="B24" s="13" t="str">
        <f t="array" ref="B24">IFERROR(INDEX(Homework[],SMALL(IF(Dates=B$23,ROW(Dates)),ROW(1:1))-TableRowStart,4),"")</f>
        <v/>
      </c>
      <c r="C24" s="13" t="str">
        <f t="array" ref="C24">IFERROR(INDEX(Homework[],SMALL(IF(Dates=C$23,ROW(Dates)),ROW(1:1))-TableRowStart,4),"")</f>
        <v/>
      </c>
      <c r="D24" s="13" t="str">
        <f t="array" ref="D24">IFERROR(INDEX(Homework[],SMALL(IF(Dates=D$23,ROW(Dates)),ROW(1:1))-TableRowStart,4),"")</f>
        <v/>
      </c>
      <c r="E24" s="13" t="str">
        <f t="array" ref="E24">IFERROR(INDEX(Homework[],SMALL(IF(Dates=E$23,ROW(Dates)),ROW(1:1))-TableRowStart,4),"")</f>
        <v/>
      </c>
      <c r="F24" s="13" t="str">
        <f t="array" ref="F24">IFERROR(INDEX(Homework[],SMALL(IF(Dates=F$23,ROW(Dates)),ROW(1:1))-TableRowStart,4),"")</f>
        <v/>
      </c>
      <c r="G24" s="13" t="str">
        <f t="array" ref="G24">IFERROR(INDEX(Homework[],SMALL(IF(Dates=G$23,ROW(Dates)),ROW(1:1))-TableRowStart,4),"")</f>
        <v/>
      </c>
      <c r="H24" s="13" t="str">
        <f t="array" ref="H24">IFERROR(INDEX(Homework[],SMALL(IF(Dates=H$23,ROW(Dates)),ROW(1:1))-TableRowStart,4),"")</f>
        <v/>
      </c>
    </row>
    <row r="25" spans="2:8" ht="18.75" customHeight="1" x14ac:dyDescent="0.3">
      <c r="B25" s="13" t="str">
        <f t="array" ref="B25">IFERROR(INDEX(Homework[],SMALL(IF(Dates=B$23,ROW(Dates)),ROW(2:2))-TableRowStart,4),"")</f>
        <v/>
      </c>
      <c r="C25" s="13" t="str">
        <f t="array" ref="C25">IFERROR(INDEX(Homework[],SMALL(IF(Dates=C$23,ROW(Dates)),ROW(2:2))-TableRowStart,4),"")</f>
        <v/>
      </c>
      <c r="D25" s="13" t="str">
        <f t="array" ref="D25">IFERROR(INDEX(Homework[],SMALL(IF(Dates=D$23,ROW(Dates)),ROW(2:2))-TableRowStart,4),"")</f>
        <v/>
      </c>
      <c r="E25" s="13" t="str">
        <f t="array" ref="E25">IFERROR(INDEX(Homework[],SMALL(IF(Dates=E$23,ROW(Dates)),ROW(2:2))-TableRowStart,4),"")</f>
        <v/>
      </c>
      <c r="F25" s="13" t="str">
        <f t="array" ref="F25">IFERROR(INDEX(Homework[],SMALL(IF(Dates=F$23,ROW(Dates)),ROW(2:2))-TableRowStart,4),"")</f>
        <v/>
      </c>
      <c r="G25" s="13" t="str">
        <f t="array" ref="G25">IFERROR(INDEX(Homework[],SMALL(IF(Dates=G$23,ROW(Dates)),ROW(2:2))-TableRowStart,4),"")</f>
        <v/>
      </c>
      <c r="H25" s="13" t="str">
        <f t="array" ref="H25">IFERROR(INDEX(Homework[],SMALL(IF(Dates=H$23,ROW(Dates)),ROW(2:2))-TableRowStart,4),"")</f>
        <v/>
      </c>
    </row>
    <row r="26" spans="2:8" ht="18.75" customHeight="1" x14ac:dyDescent="0.3">
      <c r="B26" s="13" t="str">
        <f t="array" ref="B26">IFERROR(INDEX(Homework[],SMALL(IF(Dates=B$23,ROW(Dates)),ROW(3:3))-TableRowStart,4),"")</f>
        <v/>
      </c>
      <c r="C26" s="13" t="str">
        <f t="array" ref="C26">IFERROR(INDEX(Homework[],SMALL(IF(Dates=C$23,ROW(Dates)),ROW(3:3))-TableRowStart,4),"")</f>
        <v/>
      </c>
      <c r="D26" s="13" t="str">
        <f t="array" ref="D26">IFERROR(INDEX(Homework[],SMALL(IF(Dates=D$23,ROW(Dates)),ROW(3:3))-TableRowStart,4),"")</f>
        <v/>
      </c>
      <c r="E26" s="13" t="str">
        <f t="array" ref="E26">IFERROR(INDEX(Homework[],SMALL(IF(Dates=E$23,ROW(Dates)),ROW(3:3))-TableRowStart,4),"")</f>
        <v/>
      </c>
      <c r="F26" s="13" t="str">
        <f t="array" ref="F26">IFERROR(INDEX(Homework[],SMALL(IF(Dates=F$23,ROW(Dates)),ROW(3:3))-TableRowStart,4),"")</f>
        <v/>
      </c>
      <c r="G26" s="13" t="str">
        <f t="array" ref="G26">IFERROR(INDEX(Homework[],SMALL(IF(Dates=G$23,ROW(Dates)),ROW(3:3))-TableRowStart,4),"")</f>
        <v/>
      </c>
      <c r="H26" s="13" t="str">
        <f t="array" ref="H26">IFERROR(INDEX(Homework[],SMALL(IF(Dates=H$23,ROW(Dates)),ROW(3:3))-TableRowStart,4),"")</f>
        <v/>
      </c>
    </row>
    <row r="27" spans="2:8" ht="18.75" customHeight="1" x14ac:dyDescent="0.3">
      <c r="B27" s="14" t="str">
        <f t="array" ref="B27">IFERROR(INDEX(Homework[],SMALL(IF(Dates=B$23,ROW(Dates)),ROW(4:4))-TableRowStart,4),"")</f>
        <v/>
      </c>
      <c r="C27" s="14" t="str">
        <f t="array" ref="C27">IFERROR(INDEX(Homework[],SMALL(IF(Dates=C$23,ROW(Dates)),ROW(4:4))-TableRowStart,4),"")</f>
        <v/>
      </c>
      <c r="D27" s="14" t="str">
        <f t="array" ref="D27">IFERROR(INDEX(Homework[],SMALL(IF(Dates=D$23,ROW(Dates)),ROW(4:4))-TableRowStart,4),"")</f>
        <v/>
      </c>
      <c r="E27" s="14" t="str">
        <f t="array" ref="E27">IFERROR(INDEX(Homework[],SMALL(IF(Dates=E$23,ROW(Dates)),ROW(4:4))-TableRowStart,4),"")</f>
        <v/>
      </c>
      <c r="F27" s="14" t="str">
        <f t="array" ref="F27">IFERROR(INDEX(Homework[],SMALL(IF(Dates=F$23,ROW(Dates)),ROW(4:4))-TableRowStart,4),"")</f>
        <v/>
      </c>
      <c r="G27" s="14" t="str">
        <f t="array" ref="G27">IFERROR(INDEX(Homework[],SMALL(IF(Dates=G$23,ROW(Dates)),ROW(4:4))-TableRowStart,4),"")</f>
        <v/>
      </c>
      <c r="H27" s="14" t="str">
        <f t="array" ref="H27">IFERROR(INDEX(Homework[],SMALL(IF(Dates=H$23,ROW(Dates)),ROW(4:4))-TableRowStart,4),"")</f>
        <v/>
      </c>
    </row>
    <row r="28" spans="2:8" ht="18.75" customHeight="1" x14ac:dyDescent="0.3">
      <c r="B28" s="2">
        <f>IFERROR(INDEX(calendar,ndx+4,1),"")</f>
        <v>42029</v>
      </c>
      <c r="C28" s="2">
        <f>IFERROR(INDEX(calendar,ndx+4,2),"")</f>
        <v>42030</v>
      </c>
      <c r="D28" s="2">
        <f>IFERROR(INDEX(calendar,ndx+4,3),"")</f>
        <v>42031</v>
      </c>
      <c r="E28" s="2">
        <f>IFERROR(INDEX(calendar,ndx+4,4),"")</f>
        <v>42032</v>
      </c>
      <c r="F28" s="2">
        <f>IFERROR(INDEX(calendar,ndx+4,5),"")</f>
        <v>42033</v>
      </c>
      <c r="G28" s="2">
        <f>IFERROR(INDEX(calendar,ndx+4,6),"")</f>
        <v>42034</v>
      </c>
      <c r="H28" s="2">
        <f>IFERROR(INDEX(calendar,ndx+4,7),"")</f>
        <v>42035</v>
      </c>
    </row>
    <row r="29" spans="2:8" ht="18.75" customHeight="1" x14ac:dyDescent="0.3">
      <c r="B29" s="13" t="str">
        <f t="array" ref="B29">IFERROR(INDEX(Homework[],SMALL(IF(Dates=B$28,ROW(Dates)),ROW(1:1))-TableRowStart,4),"")</f>
        <v/>
      </c>
      <c r="C29" s="13" t="str">
        <f t="array" ref="C29">IFERROR(INDEX(Homework[],SMALL(IF(Dates=C$28,ROW(Dates)),ROW(1:1))-TableRowStart,4),"")</f>
        <v/>
      </c>
      <c r="D29" s="13" t="str">
        <f t="array" ref="D29">IFERROR(INDEX(Homework[],SMALL(IF(Dates=D$28,ROW(Dates)),ROW(1:1))-TableRowStart,4),"")</f>
        <v/>
      </c>
      <c r="E29" s="13" t="str">
        <f t="array" ref="E29">IFERROR(INDEX(Homework[],SMALL(IF(Dates=E$28,ROW(Dates)),ROW(1:1))-TableRowStart,4),"")</f>
        <v/>
      </c>
      <c r="F29" s="13" t="str">
        <f t="array" ref="F29">IFERROR(INDEX(Homework[],SMALL(IF(Dates=F$28,ROW(Dates)),ROW(1:1))-TableRowStart,4),"")</f>
        <v/>
      </c>
      <c r="G29" s="13" t="str">
        <f t="array" ref="G29">IFERROR(INDEX(Homework[],SMALL(IF(Dates=G$28,ROW(Dates)),ROW(1:1))-TableRowStart,4),"")</f>
        <v/>
      </c>
      <c r="H29" s="13" t="str">
        <f t="array" ref="H29">IFERROR(INDEX(Homework[],SMALL(IF(Dates=H$28,ROW(Dates)),ROW(1:1))-TableRowStart,4),"")</f>
        <v/>
      </c>
    </row>
    <row r="30" spans="2:8" ht="18.75" customHeight="1" x14ac:dyDescent="0.3">
      <c r="B30" s="13" t="str">
        <f t="array" ref="B30">IFERROR(INDEX(Homework[],SMALL(IF(Dates=B$28,ROW(Dates)),ROW(2:2))-TableRowStart,4),"")</f>
        <v/>
      </c>
      <c r="C30" s="13" t="str">
        <f t="array" ref="C30">IFERROR(INDEX(Homework[],SMALL(IF(Dates=C$28,ROW(Dates)),ROW(2:2))-TableRowStart,4),"")</f>
        <v/>
      </c>
      <c r="D30" s="13" t="str">
        <f t="array" ref="D30">IFERROR(INDEX(Homework[],SMALL(IF(Dates=D$28,ROW(Dates)),ROW(2:2))-TableRowStart,4),"")</f>
        <v/>
      </c>
      <c r="E30" s="13" t="str">
        <f t="array" ref="E30">IFERROR(INDEX(Homework[],SMALL(IF(Dates=E$28,ROW(Dates)),ROW(2:2))-TableRowStart,4),"")</f>
        <v/>
      </c>
      <c r="F30" s="13" t="str">
        <f t="array" ref="F30">IFERROR(INDEX(Homework[],SMALL(IF(Dates=F$28,ROW(Dates)),ROW(2:2))-TableRowStart,4),"")</f>
        <v/>
      </c>
      <c r="G30" s="13" t="str">
        <f t="array" ref="G30">IFERROR(INDEX(Homework[],SMALL(IF(Dates=G$28,ROW(Dates)),ROW(2:2))-TableRowStart,4),"")</f>
        <v/>
      </c>
      <c r="H30" s="13" t="str">
        <f t="array" ref="H30">IFERROR(INDEX(Homework[],SMALL(IF(Dates=H$28,ROW(Dates)),ROW(2:2))-TableRowStart,4),"")</f>
        <v/>
      </c>
    </row>
    <row r="31" spans="2:8" ht="18.75" customHeight="1" x14ac:dyDescent="0.3">
      <c r="B31" s="13" t="str">
        <f t="array" ref="B31">IFERROR(INDEX(Homework[],SMALL(IF(Dates=B$28,ROW(Dates)),ROW(3:3))-TableRowStart,4),"")</f>
        <v/>
      </c>
      <c r="C31" s="13" t="str">
        <f t="array" ref="C31">IFERROR(INDEX(Homework[],SMALL(IF(Dates=C$28,ROW(Dates)),ROW(3:3))-TableRowStart,4),"")</f>
        <v/>
      </c>
      <c r="D31" s="13" t="str">
        <f t="array" ref="D31">IFERROR(INDEX(Homework[],SMALL(IF(Dates=D$28,ROW(Dates)),ROW(3:3))-TableRowStart,4),"")</f>
        <v/>
      </c>
      <c r="E31" s="13" t="str">
        <f t="array" ref="E31">IFERROR(INDEX(Homework[],SMALL(IF(Dates=E$28,ROW(Dates)),ROW(3:3))-TableRowStart,4),"")</f>
        <v/>
      </c>
      <c r="F31" s="13" t="str">
        <f t="array" ref="F31">IFERROR(INDEX(Homework[],SMALL(IF(Dates=F$28,ROW(Dates)),ROW(3:3))-TableRowStart,4),"")</f>
        <v/>
      </c>
      <c r="G31" s="13" t="str">
        <f t="array" ref="G31">IFERROR(INDEX(Homework[],SMALL(IF(Dates=G$28,ROW(Dates)),ROW(3:3))-TableRowStart,4),"")</f>
        <v/>
      </c>
      <c r="H31" s="13" t="str">
        <f t="array" ref="H31">IFERROR(INDEX(Homework[],SMALL(IF(Dates=H$28,ROW(Dates)),ROW(3:3))-TableRowStart,4),"")</f>
        <v/>
      </c>
    </row>
    <row r="32" spans="2:8" ht="18.75" customHeight="1" x14ac:dyDescent="0.3">
      <c r="B32" s="14" t="str">
        <f t="array" ref="B32">IFERROR(INDEX(Homework[],SMALL(IF(Dates=B$28,ROW(Dates)),ROW(4:4))-TableRowStart,4),"")</f>
        <v/>
      </c>
      <c r="C32" s="14" t="str">
        <f t="array" ref="C32">IFERROR(INDEX(Homework[],SMALL(IF(Dates=C$28,ROW(Dates)),ROW(4:4))-TableRowStart,4),"")</f>
        <v/>
      </c>
      <c r="D32" s="14" t="str">
        <f t="array" ref="D32">IFERROR(INDEX(Homework[],SMALL(IF(Dates=D$28,ROW(Dates)),ROW(4:4))-TableRowStart,4),"")</f>
        <v/>
      </c>
      <c r="E32" s="14" t="str">
        <f t="array" ref="E32">IFERROR(INDEX(Homework[],SMALL(IF(Dates=E$28,ROW(Dates)),ROW(4:4))-TableRowStart,4),"")</f>
        <v/>
      </c>
      <c r="F32" s="14" t="str">
        <f t="array" ref="F32">IFERROR(INDEX(Homework[],SMALL(IF(Dates=F$28,ROW(Dates)),ROW(4:4))-TableRowStart,4),"")</f>
        <v/>
      </c>
      <c r="G32" s="14" t="str">
        <f t="array" ref="G32">IFERROR(INDEX(Homework[],SMALL(IF(Dates=G$28,ROW(Dates)),ROW(4:4))-TableRowStart,4),"")</f>
        <v/>
      </c>
      <c r="H32" s="14" t="str">
        <f t="array" ref="H32">IFERROR(INDEX(Homework[],SMALL(IF(Dates=H$28,ROW(Dates)),ROW(4:4))-TableRowStart,4),"")</f>
        <v/>
      </c>
    </row>
    <row r="33" spans="2:8" ht="18.75" customHeight="1" x14ac:dyDescent="0.3">
      <c r="B33" s="2">
        <f>IFERROR(INDEX(calendar,ndx+5,1),"")</f>
        <v>42036</v>
      </c>
      <c r="C33" s="2">
        <f>IFERROR(INDEX(calendar,ndx+5,2),"")</f>
        <v>42037</v>
      </c>
      <c r="D33" s="2">
        <f>IFERROR(INDEX(calendar,ndx+5,3),"")</f>
        <v>42038</v>
      </c>
      <c r="E33" s="2">
        <f>IFERROR(INDEX(calendar,ndx+5,4),"")</f>
        <v>42039</v>
      </c>
      <c r="F33" s="2">
        <f>IFERROR(INDEX(calendar,ndx+5,5),"")</f>
        <v>42040</v>
      </c>
      <c r="G33" s="2">
        <f>IFERROR(INDEX(calendar,ndx+5,6),"")</f>
        <v>42041</v>
      </c>
      <c r="H33" s="2">
        <f>IFERROR(INDEX(calendar,ndx+5,7),"")</f>
        <v>42042</v>
      </c>
    </row>
    <row r="34" spans="2:8" ht="18.75" customHeight="1" x14ac:dyDescent="0.3">
      <c r="B34" s="13" t="str">
        <f t="array" ref="B34">IFERROR(INDEX(Homework[],SMALL(IF(Dates=B$33,ROW(Dates)),ROW(1:1))-TableRowStart,4),"")</f>
        <v/>
      </c>
      <c r="C34" s="13" t="str">
        <f t="array" ref="C34">IFERROR(INDEX(Homework[],SMALL(IF(Dates=C$33,ROW(Dates)),ROW(1:1))-TableRowStart,4),"")</f>
        <v/>
      </c>
      <c r="D34" s="13" t="str">
        <f t="array" ref="D34">IFERROR(INDEX(Homework[],SMALL(IF(Dates=D$33,ROW(Dates)),ROW(1:1))-TableRowStart,4),"")</f>
        <v/>
      </c>
      <c r="E34" s="13" t="str">
        <f t="array" ref="E34">IFERROR(INDEX(Homework[],SMALL(IF(Dates=E$33,ROW(Dates)),ROW(1:1))-TableRowStart,4),"")</f>
        <v/>
      </c>
      <c r="F34" s="13" t="str">
        <f t="array" ref="F34">IFERROR(INDEX(Homework[],SMALL(IF(Dates=F$33,ROW(Dates)),ROW(1:1))-TableRowStart,4),"")</f>
        <v/>
      </c>
      <c r="G34" s="13" t="str">
        <f t="array" ref="G34">IFERROR(INDEX(Homework[],SMALL(IF(Dates=G$33,ROW(Dates)),ROW(1:1))-TableRowStart,4),"")</f>
        <v/>
      </c>
      <c r="H34" s="13" t="str">
        <f t="array" ref="H34">IFERROR(INDEX(Homework[],SMALL(IF(Dates=H$33,ROW(Dates)),ROW(1:1))-TableRowStart,4),"")</f>
        <v/>
      </c>
    </row>
    <row r="35" spans="2:8" ht="18.75" customHeight="1" x14ac:dyDescent="0.3">
      <c r="B35" s="13" t="str">
        <f t="array" ref="B35">IFERROR(INDEX(Homework[],SMALL(IF(Dates=B$33,ROW(Dates)),ROW(2:2))-TableRowStart,4),"")</f>
        <v/>
      </c>
      <c r="C35" s="13" t="str">
        <f t="array" ref="C35">IFERROR(INDEX(Homework[],SMALL(IF(Dates=C$33,ROW(Dates)),ROW(2:2))-TableRowStart,4),"")</f>
        <v/>
      </c>
      <c r="D35" s="13" t="str">
        <f t="array" ref="D35">IFERROR(INDEX(Homework[],SMALL(IF(Dates=D$33,ROW(Dates)),ROW(2:2))-TableRowStart,4),"")</f>
        <v/>
      </c>
      <c r="E35" s="13" t="str">
        <f t="array" ref="E35">IFERROR(INDEX(Homework[],SMALL(IF(Dates=E$33,ROW(Dates)),ROW(2:2))-TableRowStart,4),"")</f>
        <v/>
      </c>
      <c r="F35" s="13" t="str">
        <f t="array" ref="F35">IFERROR(INDEX(Homework[],SMALL(IF(Dates=F$33,ROW(Dates)),ROW(2:2))-TableRowStart,4),"")</f>
        <v/>
      </c>
      <c r="G35" s="13" t="str">
        <f t="array" ref="G35">IFERROR(INDEX(Homework[],SMALL(IF(Dates=G$33,ROW(Dates)),ROW(2:2))-TableRowStart,4),"")</f>
        <v/>
      </c>
      <c r="H35" s="13" t="str">
        <f t="array" ref="H35">IFERROR(INDEX(Homework[],SMALL(IF(Dates=H$33,ROW(Dates)),ROW(2:2))-TableRowStart,4),"")</f>
        <v/>
      </c>
    </row>
    <row r="36" spans="2:8" ht="18.75" customHeight="1" x14ac:dyDescent="0.3">
      <c r="B36" s="13" t="str">
        <f t="array" ref="B36">IFERROR(INDEX(Homework[],SMALL(IF(Dates=B$33,ROW(Dates)),ROW(3:3))-TableRowStart,4),"")</f>
        <v/>
      </c>
      <c r="C36" s="13" t="str">
        <f t="array" ref="C36">IFERROR(INDEX(Homework[],SMALL(IF(Dates=C$33,ROW(Dates)),ROW(3:3))-TableRowStart,4),"")</f>
        <v/>
      </c>
      <c r="D36" s="13" t="str">
        <f t="array" ref="D36">IFERROR(INDEX(Homework[],SMALL(IF(Dates=D$33,ROW(Dates)),ROW(3:3))-TableRowStart,4),"")</f>
        <v/>
      </c>
      <c r="E36" s="13" t="str">
        <f t="array" ref="E36">IFERROR(INDEX(Homework[],SMALL(IF(Dates=E$33,ROW(Dates)),ROW(3:3))-TableRowStart,4),"")</f>
        <v/>
      </c>
      <c r="F36" s="13" t="str">
        <f t="array" ref="F36">IFERROR(INDEX(Homework[],SMALL(IF(Dates=F$33,ROW(Dates)),ROW(3:3))-TableRowStart,4),"")</f>
        <v/>
      </c>
      <c r="G36" s="13" t="str">
        <f t="array" ref="G36">IFERROR(INDEX(Homework[],SMALL(IF(Dates=G$33,ROW(Dates)),ROW(3:3))-TableRowStart,4),"")</f>
        <v/>
      </c>
      <c r="H36" s="13" t="str">
        <f t="array" ref="H36">IFERROR(INDEX(Homework[],SMALL(IF(Dates=H$33,ROW(Dates)),ROW(3:3))-TableRowStart,4),"")</f>
        <v/>
      </c>
    </row>
    <row r="37" spans="2:8" ht="18.75" customHeight="1" x14ac:dyDescent="0.3">
      <c r="B37" s="14" t="str">
        <f t="array" ref="B37">IFERROR(INDEX(Homework[],SMALL(IF(Dates=B$33,ROW(Dates)),ROW(4:4))-TableRowStart,4),"")</f>
        <v/>
      </c>
      <c r="C37" s="14" t="str">
        <f t="array" ref="C37">IFERROR(INDEX(Homework[],SMALL(IF(Dates=C$33,ROW(Dates)),ROW(4:4))-TableRowStart,4),"")</f>
        <v/>
      </c>
      <c r="D37" s="14" t="str">
        <f t="array" ref="D37">IFERROR(INDEX(Homework[],SMALL(IF(Dates=D$33,ROW(Dates)),ROW(4:4))-TableRowStart,4),"")</f>
        <v/>
      </c>
      <c r="E37" s="14" t="str">
        <f t="array" ref="E37">IFERROR(INDEX(Homework[],SMALL(IF(Dates=E$33,ROW(Dates)),ROW(4:4))-TableRowStart,4),"")</f>
        <v/>
      </c>
      <c r="F37" s="14" t="str">
        <f t="array" ref="F37">IFERROR(INDEX(Homework[],SMALL(IF(Dates=F$33,ROW(Dates)),ROW(4:4))-TableRowStart,4),"")</f>
        <v/>
      </c>
      <c r="G37" s="14" t="str">
        <f t="array" ref="G37">IFERROR(INDEX(Homework[],SMALL(IF(Dates=G$33,ROW(Dates)),ROW(4:4))-TableRowStart,4),"")</f>
        <v/>
      </c>
      <c r="H37" s="14" t="str">
        <f t="array" ref="H37">IFERROR(INDEX(Homework[],SMALL(IF(Dates=H$33,ROW(Dates)),ROW(4:4))-TableRowStart,4),"")</f>
        <v/>
      </c>
    </row>
  </sheetData>
  <mergeCells count="6">
    <mergeCell ref="G6:H6"/>
    <mergeCell ref="H3:H4"/>
    <mergeCell ref="B2:C3"/>
    <mergeCell ref="B4:C5"/>
    <mergeCell ref="D2:F5"/>
    <mergeCell ref="G3:G4"/>
  </mergeCells>
  <conditionalFormatting sqref="B33:H37">
    <cfRule type="expression" dxfId="9" priority="1" stopIfTrue="1">
      <formula>MonthToDisplayNumber&lt;&gt;MONTH(B$33)</formula>
    </cfRule>
  </conditionalFormatting>
  <conditionalFormatting sqref="B8:H12">
    <cfRule type="expression" dxfId="8" priority="2" stopIfTrue="1">
      <formula>MonthToDisplayNumber&lt;&gt;MONTH(B$8)</formula>
    </cfRule>
  </conditionalFormatting>
  <conditionalFormatting sqref="B28:H32">
    <cfRule type="expression" dxfId="7" priority="3" stopIfTrue="1">
      <formula>MonthToDisplayNumber&lt;&gt;MONTH(B$28)</formula>
    </cfRule>
  </conditionalFormatting>
  <conditionalFormatting sqref="B9:B12 B14:B17 B19:B22 B24:B27 B29:B32 B34:B37">
    <cfRule type="expression" dxfId="6" priority="19">
      <formula>$B9&lt;&gt;""</formula>
    </cfRule>
  </conditionalFormatting>
  <conditionalFormatting sqref="C9:C12 C14:C17 C19:C22 C24:C27 C29:C32 C34:C37">
    <cfRule type="expression" dxfId="5" priority="15">
      <formula>$C9&lt;&gt;""</formula>
    </cfRule>
  </conditionalFormatting>
  <conditionalFormatting sqref="D9:D12 D14:D17 D19:D22 D24:D27 D29:D32 D34:D37">
    <cfRule type="expression" dxfId="4" priority="8">
      <formula>$D9&lt;&gt;""</formula>
    </cfRule>
  </conditionalFormatting>
  <conditionalFormatting sqref="E9:E12 E14:E17 E19:E22 E24:E27 E29:E32 E34:E37">
    <cfRule type="expression" dxfId="3" priority="4">
      <formula>$E9&lt;&gt;""</formula>
    </cfRule>
  </conditionalFormatting>
  <conditionalFormatting sqref="F9:F12 F14:F17 F19:F22 F24:F27 F29:F32 F34:F37">
    <cfRule type="expression" dxfId="2" priority="5">
      <formula>$F9&lt;&gt;""</formula>
    </cfRule>
  </conditionalFormatting>
  <conditionalFormatting sqref="G9:G12 G14:G17 G19:G22 G24:G27 G29:G32 G34:G37">
    <cfRule type="expression" dxfId="1" priority="7">
      <formula>$G9&lt;&gt;""</formula>
    </cfRule>
  </conditionalFormatting>
  <conditionalFormatting sqref="H9:H12 H14:H17 H19:H22 H24:H27 H29:H32 H34:H37">
    <cfRule type="expression" dxfId="0" priority="6">
      <formula>$H9&lt;&gt;""</formula>
    </cfRule>
  </conditionalFormatting>
  <hyperlinks>
    <hyperlink ref="F6" location="'Homework List'!A1" tooltip="Click to view homework list" display="&lt;&lt; To Homework List"/>
  </hyperlinks>
  <printOptions horizontalCentered="1" verticalCentered="1"/>
  <pageMargins left="0.45" right="0.45" top="0.4" bottom="0.5" header="0.3" footer="0.3"/>
  <pageSetup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Homework List</vt:lpstr>
      <vt:lpstr>Homework Calendar</vt:lpstr>
      <vt:lpstr>DailyWork</vt:lpstr>
      <vt:lpstr>Dates</vt:lpstr>
      <vt:lpstr>DayToStart</vt:lpstr>
      <vt:lpstr>HomeworkList</vt:lpstr>
      <vt:lpstr>'Homework Calendar'!MonthToDisplay</vt:lpstr>
      <vt:lpstr>'Homework Calendar'!Print_Area</vt:lpstr>
      <vt:lpstr>'Homework List'!Print_Area</vt:lpstr>
      <vt:lpstr>'Homework List'!Print_Titles</vt:lpstr>
      <vt:lpstr>'Homework Calendar'!YearToDisplay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 Jones</dc:creator>
  <cp:keywords/>
  <dc:description/>
  <cp:lastModifiedBy>T Jones</cp:lastModifiedBy>
  <cp:revision/>
  <cp:lastPrinted>2014-11-19T21:04:37Z</cp:lastPrinted>
  <dcterms:created xsi:type="dcterms:W3CDTF">2013-11-22T21:37:16Z</dcterms:created>
  <dcterms:modified xsi:type="dcterms:W3CDTF">2014-11-19T21:05:37Z</dcterms:modified>
</cp:coreProperties>
</file>