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E:\FlipBuilder\Presentation\excel\"/>
    </mc:Choice>
  </mc:AlternateContent>
  <bookViews>
    <workbookView xWindow="984" yWindow="0" windowWidth="20496" windowHeight="7428" tabRatio="788"/>
  </bookViews>
  <sheets>
    <sheet name="Calendar" sheetId="14" r:id="rId1"/>
  </sheets>
  <definedNames>
    <definedName name="Calendar10Month">Calendar!$C$145</definedName>
    <definedName name="Calendar10MonthOption">MATCH(Calendar10Month,Months,0)</definedName>
    <definedName name="Calendar10Year">Calendar!$B$145</definedName>
    <definedName name="Calendar11Month">Calendar!$C$161</definedName>
    <definedName name="Calendar11MonthOption">MATCH(Calendar11Month,Months,0)</definedName>
    <definedName name="Calendar11Year">Calendar!$B$161</definedName>
    <definedName name="Calendar12Month">Calendar!$C$177</definedName>
    <definedName name="Calendar12MonthOption">MATCH(Calendar12Month,Months,0)</definedName>
    <definedName name="Calendar12Year">Calendar!$B$177</definedName>
    <definedName name="Calendar1Month">Calendar!$C$1</definedName>
    <definedName name="Calendar1MonthOption">MATCH(Calendar1Month,Months,0)</definedName>
    <definedName name="Calendar1Year">Calendar!$B$1</definedName>
    <definedName name="Calendar2Month">Calendar!$C$17</definedName>
    <definedName name="Calendar2MonthOption">MATCH(Calendar2Month,Months,0)</definedName>
    <definedName name="Calendar2Year">Calendar!$B$17</definedName>
    <definedName name="Calendar3Month">Calendar!$C$33</definedName>
    <definedName name="Calendar3MonthOption">MATCH(Calendar3Month,Months,0)</definedName>
    <definedName name="Calendar3Year">Calendar!$B$33</definedName>
    <definedName name="Calendar4Month">Calendar!$C$49</definedName>
    <definedName name="Calendar4MonthOption">MATCH(Calendar4Month,Months,0)</definedName>
    <definedName name="Calendar4Year">Calendar!$B$49</definedName>
    <definedName name="Calendar5Month">Calendar!$C$65</definedName>
    <definedName name="Calendar5MonthOption">MATCH(Calendar5Month,Months,0)</definedName>
    <definedName name="Calendar5Year">Calendar!$B$65</definedName>
    <definedName name="Calendar6Month">Calendar!$C$81</definedName>
    <definedName name="Calendar6MonthOption">MATCH(Calendar6Month,Months,0)</definedName>
    <definedName name="Calendar6Year">Calendar!$B$81</definedName>
    <definedName name="Calendar7Month">Calendar!$C$97</definedName>
    <definedName name="Calendar7MonthOption">MATCH(Calendar7Month,Months,0)</definedName>
    <definedName name="Calendar7Year">Calendar!$B$97</definedName>
    <definedName name="Calendar8Month">Calendar!$C$113</definedName>
    <definedName name="Calendar8MonthOption">MATCH(Calendar8Month,Months,0)</definedName>
    <definedName name="Calendar8Year">Calendar!$B$113</definedName>
    <definedName name="Calendar9Month">Calendar!$C$129</definedName>
    <definedName name="Calendar9MonthOption">MATCH(Calendar9Month,Months,0)</definedName>
    <definedName name="Calendar9Year">Calendar!$B$129</definedName>
    <definedName name="Days">{0,1,2,3,4,5,6}</definedName>
    <definedName name="Months">{"January","February","March","April","May","June","July","August","September","October","November","December"}</definedName>
    <definedName name="_xlnm.Print_Area" localSheetId="0">Calendar!$A$1:$I$191</definedName>
    <definedName name="WeekdayOption">MATCH(WeekStart,Weekdays,0)+10</definedName>
    <definedName name="Weekdays">{"Monday","Tuesday","Wednesday","Thursday","Friday","Saturday","Sunday"}</definedName>
    <definedName name="WeekStart">Calendar!$B$3</definedName>
    <definedName name="WeekStartValue">IF(WeekStart="Monday",2,1)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" i="14" l="1" a="1"/>
  <c r="B4" i="14" s="1"/>
  <c r="B6" i="14" a="1"/>
  <c r="H6" i="14" s="1"/>
  <c r="B8" i="14" a="1"/>
  <c r="E8" i="14" s="1"/>
  <c r="B10" i="14" a="1"/>
  <c r="G10" i="14" s="1"/>
  <c r="B12" i="14" a="1"/>
  <c r="G12" i="14" s="1"/>
  <c r="B14" i="14" a="1"/>
  <c r="B14" i="14" s="1"/>
  <c r="F6" i="14"/>
  <c r="B17" i="14"/>
  <c r="C17" i="14"/>
  <c r="B6" i="14" l="1"/>
  <c r="D6" i="14"/>
  <c r="C6" i="14"/>
  <c r="F12" i="14"/>
  <c r="D12" i="14"/>
  <c r="E6" i="14"/>
  <c r="G6" i="14"/>
  <c r="H4" i="14"/>
  <c r="H3" i="14" s="1"/>
  <c r="B22" i="14" a="1"/>
  <c r="E10" i="14"/>
  <c r="B10" i="14"/>
  <c r="C4" i="14"/>
  <c r="C3" i="14" s="1"/>
  <c r="D4" i="14"/>
  <c r="D3" i="14" s="1"/>
  <c r="F10" i="14"/>
  <c r="F4" i="14"/>
  <c r="F3" i="14" s="1"/>
  <c r="E4" i="14"/>
  <c r="E3" i="14" s="1"/>
  <c r="C8" i="14"/>
  <c r="F8" i="14"/>
  <c r="G8" i="14"/>
  <c r="B28" i="14" a="1"/>
  <c r="B28" i="14" s="1"/>
  <c r="B20" i="14" a="1"/>
  <c r="B20" i="14" s="1"/>
  <c r="B19" i="14" s="1"/>
  <c r="B30" i="14" a="1"/>
  <c r="C30" i="14" s="1"/>
  <c r="B26" i="14" a="1"/>
  <c r="B26" i="14" s="1"/>
  <c r="B12" i="14"/>
  <c r="C10" i="14"/>
  <c r="H8" i="14"/>
  <c r="C12" i="14"/>
  <c r="C14" i="14"/>
  <c r="E12" i="14"/>
  <c r="B24" i="14" a="1"/>
  <c r="F24" i="14" s="1"/>
  <c r="H10" i="14"/>
  <c r="D10" i="14"/>
  <c r="H12" i="14"/>
  <c r="D8" i="14"/>
  <c r="B8" i="14"/>
  <c r="G4" i="14"/>
  <c r="G3" i="14" s="1"/>
  <c r="B22" i="14"/>
  <c r="C33" i="14"/>
  <c r="F22" i="14"/>
  <c r="C22" i="14"/>
  <c r="D22" i="14"/>
  <c r="G22" i="14"/>
  <c r="H22" i="14"/>
  <c r="B33" i="14"/>
  <c r="E22" i="14"/>
  <c r="B49" i="14" l="1"/>
  <c r="G20" i="14"/>
  <c r="G19" i="14" s="1"/>
  <c r="F20" i="14"/>
  <c r="F19" i="14" s="1"/>
  <c r="D20" i="14"/>
  <c r="D19" i="14" s="1"/>
  <c r="D26" i="14"/>
  <c r="B30" i="14"/>
  <c r="H20" i="14"/>
  <c r="H19" i="14" s="1"/>
  <c r="H26" i="14"/>
  <c r="C20" i="14"/>
  <c r="C19" i="14" s="1"/>
  <c r="E20" i="14"/>
  <c r="E19" i="14" s="1"/>
  <c r="B24" i="14"/>
  <c r="C26" i="14"/>
  <c r="E26" i="14"/>
  <c r="G26" i="14"/>
  <c r="E28" i="14"/>
  <c r="F28" i="14"/>
  <c r="G28" i="14"/>
  <c r="F26" i="14"/>
  <c r="H28" i="14"/>
  <c r="D28" i="14"/>
  <c r="C28" i="14"/>
  <c r="C24" i="14"/>
  <c r="D24" i="14"/>
  <c r="E24" i="14"/>
  <c r="B40" i="14" a="1"/>
  <c r="B40" i="14" s="1"/>
  <c r="B46" i="14" a="1"/>
  <c r="C46" i="14" s="1"/>
  <c r="B42" i="14" a="1"/>
  <c r="H42" i="14" s="1"/>
  <c r="B38" i="14" a="1"/>
  <c r="D38" i="14" s="1"/>
  <c r="B36" i="14" a="1"/>
  <c r="G36" i="14" s="1"/>
  <c r="G35" i="14" s="1"/>
  <c r="B44" i="14" a="1"/>
  <c r="H44" i="14" s="1"/>
  <c r="G24" i="14"/>
  <c r="H24" i="14"/>
  <c r="G40" i="14"/>
  <c r="C49" i="14"/>
  <c r="B62" i="14" s="1" a="1"/>
  <c r="C40" i="14" l="1"/>
  <c r="E44" i="14"/>
  <c r="B46" i="14"/>
  <c r="D44" i="14"/>
  <c r="F40" i="14"/>
  <c r="B44" i="14"/>
  <c r="E40" i="14"/>
  <c r="H38" i="14"/>
  <c r="B38" i="14"/>
  <c r="B42" i="14"/>
  <c r="F42" i="14"/>
  <c r="B36" i="14"/>
  <c r="B35" i="14" s="1"/>
  <c r="F36" i="14"/>
  <c r="F35" i="14" s="1"/>
  <c r="E36" i="14"/>
  <c r="E35" i="14" s="1"/>
  <c r="C36" i="14"/>
  <c r="C35" i="14" s="1"/>
  <c r="H40" i="14"/>
  <c r="E38" i="14"/>
  <c r="B60" i="14" a="1"/>
  <c r="E60" i="14" s="1"/>
  <c r="B65" i="14"/>
  <c r="D40" i="14"/>
  <c r="D36" i="14"/>
  <c r="D35" i="14" s="1"/>
  <c r="D42" i="14"/>
  <c r="C42" i="14"/>
  <c r="E42" i="14"/>
  <c r="G42" i="14"/>
  <c r="B58" i="14" a="1"/>
  <c r="D58" i="14" s="1"/>
  <c r="B52" i="14" a="1"/>
  <c r="G52" i="14" s="1"/>
  <c r="G51" i="14" s="1"/>
  <c r="G38" i="14"/>
  <c r="C38" i="14"/>
  <c r="H36" i="14"/>
  <c r="H35" i="14" s="1"/>
  <c r="F38" i="14"/>
  <c r="C44" i="14"/>
  <c r="F44" i="14"/>
  <c r="G44" i="14"/>
  <c r="B56" i="14" a="1"/>
  <c r="H56" i="14" s="1"/>
  <c r="B54" i="14" a="1"/>
  <c r="B54" i="14" s="1"/>
  <c r="C62" i="14"/>
  <c r="C65" i="14"/>
  <c r="H60" i="14"/>
  <c r="B62" i="14"/>
  <c r="E58" i="14" l="1"/>
  <c r="C52" i="14"/>
  <c r="C51" i="14" s="1"/>
  <c r="G54" i="14"/>
  <c r="F54" i="14"/>
  <c r="C81" i="14"/>
  <c r="H54" i="14"/>
  <c r="G56" i="14"/>
  <c r="D54" i="14"/>
  <c r="B81" i="14"/>
  <c r="B56" i="14"/>
  <c r="B52" i="14"/>
  <c r="B51" i="14" s="1"/>
  <c r="F52" i="14"/>
  <c r="F51" i="14" s="1"/>
  <c r="C56" i="14"/>
  <c r="D56" i="14"/>
  <c r="H58" i="14"/>
  <c r="H52" i="14"/>
  <c r="H51" i="14" s="1"/>
  <c r="E52" i="14"/>
  <c r="E51" i="14" s="1"/>
  <c r="E54" i="14"/>
  <c r="F56" i="14"/>
  <c r="D52" i="14"/>
  <c r="D51" i="14" s="1"/>
  <c r="E56" i="14"/>
  <c r="C58" i="14"/>
  <c r="G58" i="14"/>
  <c r="B58" i="14"/>
  <c r="F60" i="14"/>
  <c r="B60" i="14"/>
  <c r="C60" i="14"/>
  <c r="F58" i="14"/>
  <c r="D60" i="14"/>
  <c r="G60" i="14"/>
  <c r="C54" i="14"/>
  <c r="B72" i="14" a="1"/>
  <c r="E72" i="14" s="1"/>
  <c r="B78" i="14" a="1"/>
  <c r="C78" i="14" s="1"/>
  <c r="B74" i="14" a="1"/>
  <c r="E74" i="14" s="1"/>
  <c r="B70" i="14" a="1"/>
  <c r="E70" i="14" s="1"/>
  <c r="B76" i="14" a="1"/>
  <c r="F76" i="14" s="1"/>
  <c r="B68" i="14" a="1"/>
  <c r="B68" i="14" s="1"/>
  <c r="B67" i="14" s="1"/>
  <c r="B86" i="14" l="1" a="1"/>
  <c r="B94" i="14" a="1"/>
  <c r="B92" i="14" a="1"/>
  <c r="E92" i="14" s="1"/>
  <c r="B76" i="14"/>
  <c r="D72" i="14"/>
  <c r="B86" i="14"/>
  <c r="G86" i="14"/>
  <c r="F86" i="14"/>
  <c r="C70" i="14"/>
  <c r="H70" i="14"/>
  <c r="B70" i="14"/>
  <c r="F72" i="14"/>
  <c r="B84" i="14" a="1"/>
  <c r="B90" i="14" a="1"/>
  <c r="D90" i="14" s="1"/>
  <c r="G70" i="14"/>
  <c r="C97" i="14"/>
  <c r="B110" i="14" s="1" a="1"/>
  <c r="C110" i="14" s="1"/>
  <c r="B97" i="14"/>
  <c r="F70" i="14"/>
  <c r="D70" i="14"/>
  <c r="B88" i="14" a="1"/>
  <c r="C88" i="14" s="1"/>
  <c r="C86" i="14"/>
  <c r="H72" i="14"/>
  <c r="H86" i="14"/>
  <c r="D86" i="14"/>
  <c r="E86" i="14"/>
  <c r="B78" i="14"/>
  <c r="D74" i="14"/>
  <c r="H68" i="14"/>
  <c r="H67" i="14" s="1"/>
  <c r="G76" i="14"/>
  <c r="D76" i="14"/>
  <c r="C72" i="14"/>
  <c r="G72" i="14"/>
  <c r="B72" i="14"/>
  <c r="G74" i="14"/>
  <c r="B74" i="14"/>
  <c r="C74" i="14"/>
  <c r="F68" i="14"/>
  <c r="F67" i="14" s="1"/>
  <c r="E68" i="14"/>
  <c r="E67" i="14" s="1"/>
  <c r="C68" i="14"/>
  <c r="C67" i="14" s="1"/>
  <c r="H76" i="14"/>
  <c r="G68" i="14"/>
  <c r="G67" i="14" s="1"/>
  <c r="H74" i="14"/>
  <c r="C76" i="14"/>
  <c r="F74" i="14"/>
  <c r="D68" i="14"/>
  <c r="D67" i="14" s="1"/>
  <c r="E76" i="14"/>
  <c r="C92" i="14" l="1"/>
  <c r="B92" i="14"/>
  <c r="F92" i="14"/>
  <c r="B104" i="14" a="1"/>
  <c r="D104" i="14" s="1"/>
  <c r="G90" i="14"/>
  <c r="C113" i="14"/>
  <c r="C90" i="14"/>
  <c r="H92" i="14"/>
  <c r="B106" i="14" a="1"/>
  <c r="H106" i="14" s="1"/>
  <c r="G92" i="14"/>
  <c r="D92" i="14"/>
  <c r="B94" i="14"/>
  <c r="C94" i="14"/>
  <c r="B110" i="14"/>
  <c r="C84" i="14"/>
  <c r="C83" i="14" s="1"/>
  <c r="B84" i="14"/>
  <c r="B83" i="14" s="1"/>
  <c r="B102" i="14" a="1"/>
  <c r="B100" i="14" a="1"/>
  <c r="E84" i="14"/>
  <c r="E83" i="14" s="1"/>
  <c r="B113" i="14"/>
  <c r="B116" i="14" s="1" a="1"/>
  <c r="B108" i="14" a="1"/>
  <c r="H108" i="14" s="1"/>
  <c r="H84" i="14"/>
  <c r="H83" i="14" s="1"/>
  <c r="F84" i="14"/>
  <c r="F83" i="14" s="1"/>
  <c r="G84" i="14"/>
  <c r="G83" i="14" s="1"/>
  <c r="D84" i="14"/>
  <c r="D83" i="14" s="1"/>
  <c r="E88" i="14"/>
  <c r="H88" i="14"/>
  <c r="F88" i="14"/>
  <c r="G88" i="14"/>
  <c r="D88" i="14"/>
  <c r="B88" i="14"/>
  <c r="B90" i="14"/>
  <c r="F90" i="14"/>
  <c r="H90" i="14"/>
  <c r="E90" i="14"/>
  <c r="B104" i="14"/>
  <c r="F104" i="14"/>
  <c r="G104" i="14"/>
  <c r="B126" i="14" a="1"/>
  <c r="B126" i="14" l="1"/>
  <c r="B120" i="14" a="1"/>
  <c r="E120" i="14" s="1"/>
  <c r="B118" i="14" a="1"/>
  <c r="B118" i="14" s="1"/>
  <c r="D106" i="14"/>
  <c r="C104" i="14"/>
  <c r="C129" i="14"/>
  <c r="E104" i="14"/>
  <c r="H104" i="14"/>
  <c r="F106" i="14"/>
  <c r="G106" i="14"/>
  <c r="C106" i="14"/>
  <c r="B108" i="14"/>
  <c r="D108" i="14"/>
  <c r="F108" i="14"/>
  <c r="C108" i="14"/>
  <c r="C116" i="14"/>
  <c r="C115" i="14" s="1"/>
  <c r="H116" i="14"/>
  <c r="H115" i="14" s="1"/>
  <c r="E116" i="14"/>
  <c r="E115" i="14" s="1"/>
  <c r="G116" i="14"/>
  <c r="G115" i="14" s="1"/>
  <c r="F116" i="14"/>
  <c r="F115" i="14" s="1"/>
  <c r="B116" i="14"/>
  <c r="B115" i="14" s="1"/>
  <c r="B129" i="14"/>
  <c r="B136" i="14" s="1" a="1"/>
  <c r="B124" i="14" a="1"/>
  <c r="E124" i="14" s="1"/>
  <c r="B122" i="14" a="1"/>
  <c r="B122" i="14" s="1"/>
  <c r="B106" i="14"/>
  <c r="E106" i="14"/>
  <c r="H120" i="14"/>
  <c r="E102" i="14"/>
  <c r="G102" i="14"/>
  <c r="F102" i="14"/>
  <c r="B102" i="14"/>
  <c r="H102" i="14"/>
  <c r="D102" i="14"/>
  <c r="C102" i="14"/>
  <c r="G100" i="14"/>
  <c r="G99" i="14" s="1"/>
  <c r="E100" i="14"/>
  <c r="E99" i="14" s="1"/>
  <c r="C100" i="14"/>
  <c r="C99" i="14" s="1"/>
  <c r="B100" i="14"/>
  <c r="B99" i="14" s="1"/>
  <c r="H100" i="14"/>
  <c r="H99" i="14" s="1"/>
  <c r="D100" i="14"/>
  <c r="D99" i="14" s="1"/>
  <c r="F100" i="14"/>
  <c r="F99" i="14" s="1"/>
  <c r="E108" i="14"/>
  <c r="G108" i="14"/>
  <c r="D116" i="14"/>
  <c r="D115" i="14" s="1"/>
  <c r="F120" i="14"/>
  <c r="B120" i="14"/>
  <c r="H118" i="14"/>
  <c r="C120" i="14"/>
  <c r="D120" i="14"/>
  <c r="G120" i="14"/>
  <c r="C126" i="14"/>
  <c r="B142" i="14" a="1"/>
  <c r="B142" i="14" s="1"/>
  <c r="B138" i="14" a="1"/>
  <c r="E138" i="14" s="1"/>
  <c r="B140" i="14" a="1"/>
  <c r="G140" i="14" s="1"/>
  <c r="B132" i="14" a="1"/>
  <c r="F132" i="14" s="1"/>
  <c r="F131" i="14" s="1"/>
  <c r="F118" i="14"/>
  <c r="G118" i="14"/>
  <c r="E118" i="14"/>
  <c r="C118" i="14"/>
  <c r="D118" i="14"/>
  <c r="B145" i="14"/>
  <c r="C145" i="14"/>
  <c r="C122" i="14" l="1"/>
  <c r="D122" i="14"/>
  <c r="B136" i="14"/>
  <c r="E136" i="14"/>
  <c r="B134" i="14" a="1"/>
  <c r="F134" i="14" s="1"/>
  <c r="G122" i="14"/>
  <c r="H122" i="14"/>
  <c r="H124" i="14"/>
  <c r="G124" i="14"/>
  <c r="C142" i="14"/>
  <c r="B124" i="14"/>
  <c r="E122" i="14"/>
  <c r="D124" i="14"/>
  <c r="F124" i="14"/>
  <c r="F122" i="14"/>
  <c r="C124" i="14"/>
  <c r="H134" i="14"/>
  <c r="D136" i="14"/>
  <c r="D138" i="14"/>
  <c r="H132" i="14"/>
  <c r="H131" i="14" s="1"/>
  <c r="G132" i="14"/>
  <c r="G131" i="14" s="1"/>
  <c r="F138" i="14"/>
  <c r="G138" i="14"/>
  <c r="C138" i="14"/>
  <c r="C136" i="14"/>
  <c r="E132" i="14"/>
  <c r="E131" i="14" s="1"/>
  <c r="C132" i="14"/>
  <c r="C131" i="14" s="1"/>
  <c r="D132" i="14"/>
  <c r="D131" i="14" s="1"/>
  <c r="E134" i="14"/>
  <c r="H136" i="14"/>
  <c r="F136" i="14"/>
  <c r="D134" i="14"/>
  <c r="G136" i="14"/>
  <c r="E140" i="14"/>
  <c r="C140" i="14"/>
  <c r="F140" i="14"/>
  <c r="H140" i="14"/>
  <c r="D140" i="14"/>
  <c r="B140" i="14"/>
  <c r="H138" i="14"/>
  <c r="B132" i="14"/>
  <c r="B131" i="14" s="1"/>
  <c r="B138" i="14"/>
  <c r="B148" i="14" a="1"/>
  <c r="F148" i="14" s="1"/>
  <c r="F147" i="14" s="1"/>
  <c r="B150" i="14" a="1"/>
  <c r="G150" i="14" s="1"/>
  <c r="B152" i="14" a="1"/>
  <c r="D152" i="14" s="1"/>
  <c r="B154" i="14" a="1"/>
  <c r="C154" i="14" s="1"/>
  <c r="B158" i="14" a="1"/>
  <c r="B158" i="14" s="1"/>
  <c r="B156" i="14" a="1"/>
  <c r="F156" i="14" s="1"/>
  <c r="C161" i="14"/>
  <c r="B161" i="14"/>
  <c r="G134" i="14" l="1"/>
  <c r="E148" i="14"/>
  <c r="E147" i="14" s="1"/>
  <c r="C134" i="14"/>
  <c r="C148" i="14"/>
  <c r="C147" i="14" s="1"/>
  <c r="B134" i="14"/>
  <c r="H148" i="14"/>
  <c r="H147" i="14" s="1"/>
  <c r="B148" i="14"/>
  <c r="B147" i="14" s="1"/>
  <c r="G148" i="14"/>
  <c r="G147" i="14" s="1"/>
  <c r="B150" i="14"/>
  <c r="B156" i="14"/>
  <c r="C150" i="14"/>
  <c r="H150" i="14"/>
  <c r="E156" i="14"/>
  <c r="C156" i="14"/>
  <c r="H156" i="14"/>
  <c r="C158" i="14"/>
  <c r="D154" i="14"/>
  <c r="H154" i="14"/>
  <c r="E154" i="14"/>
  <c r="B152" i="14"/>
  <c r="F154" i="14"/>
  <c r="G154" i="14"/>
  <c r="B154" i="14"/>
  <c r="H152" i="14"/>
  <c r="G156" i="14"/>
  <c r="C152" i="14"/>
  <c r="D150" i="14"/>
  <c r="G152" i="14"/>
  <c r="F152" i="14"/>
  <c r="E150" i="14"/>
  <c r="F150" i="14"/>
  <c r="D148" i="14"/>
  <c r="D147" i="14" s="1"/>
  <c r="D156" i="14"/>
  <c r="E152" i="14"/>
  <c r="B174" i="14" a="1"/>
  <c r="B174" i="14" s="1"/>
  <c r="B166" i="14" a="1"/>
  <c r="F166" i="14" s="1"/>
  <c r="B172" i="14" a="1"/>
  <c r="F172" i="14" s="1"/>
  <c r="B168" i="14" a="1"/>
  <c r="B168" i="14" s="1"/>
  <c r="B164" i="14" a="1"/>
  <c r="B164" i="14" s="1"/>
  <c r="B163" i="14" s="1"/>
  <c r="B170" i="14" a="1"/>
  <c r="B170" i="14" s="1"/>
  <c r="B177" i="14"/>
  <c r="C177" i="14"/>
  <c r="E168" i="14"/>
  <c r="B172" i="14" l="1"/>
  <c r="D172" i="14"/>
  <c r="E172" i="14"/>
  <c r="H172" i="14"/>
  <c r="G172" i="14"/>
  <c r="C172" i="14"/>
  <c r="H166" i="14"/>
  <c r="H170" i="14"/>
  <c r="F170" i="14"/>
  <c r="D170" i="14"/>
  <c r="G170" i="14"/>
  <c r="C166" i="14"/>
  <c r="G166" i="14"/>
  <c r="C170" i="14"/>
  <c r="B166" i="14"/>
  <c r="E170" i="14"/>
  <c r="E166" i="14"/>
  <c r="F164" i="14"/>
  <c r="F163" i="14" s="1"/>
  <c r="G164" i="14"/>
  <c r="G163" i="14" s="1"/>
  <c r="D166" i="14"/>
  <c r="C174" i="14"/>
  <c r="D164" i="14"/>
  <c r="D163" i="14" s="1"/>
  <c r="C164" i="14"/>
  <c r="C163" i="14" s="1"/>
  <c r="H164" i="14"/>
  <c r="H163" i="14" s="1"/>
  <c r="E164" i="14"/>
  <c r="E163" i="14" s="1"/>
  <c r="C168" i="14"/>
  <c r="B188" i="14" a="1"/>
  <c r="C188" i="14" s="1"/>
  <c r="B180" i="14" a="1"/>
  <c r="D180" i="14" s="1"/>
  <c r="D179" i="14" s="1"/>
  <c r="B186" i="14" a="1"/>
  <c r="D186" i="14" s="1"/>
  <c r="B182" i="14" a="1"/>
  <c r="G182" i="14" s="1"/>
  <c r="B184" i="14" a="1"/>
  <c r="B184" i="14" s="1"/>
  <c r="B190" i="14" a="1"/>
  <c r="C190" i="14" s="1"/>
  <c r="D168" i="14"/>
  <c r="F168" i="14"/>
  <c r="H168" i="14"/>
  <c r="G168" i="14"/>
  <c r="C186" i="14"/>
  <c r="G186" i="14"/>
  <c r="H186" i="14"/>
  <c r="B186" i="14"/>
  <c r="F186" i="14"/>
  <c r="E186" i="14"/>
  <c r="B180" i="14" l="1"/>
  <c r="B179" i="14" s="1"/>
  <c r="D188" i="14"/>
  <c r="E184" i="14"/>
  <c r="G188" i="14"/>
  <c r="E182" i="14"/>
  <c r="F188" i="14"/>
  <c r="H188" i="14"/>
  <c r="H184" i="14"/>
  <c r="H182" i="14"/>
  <c r="B188" i="14"/>
  <c r="G184" i="14"/>
  <c r="D182" i="14"/>
  <c r="G180" i="14"/>
  <c r="G179" i="14" s="1"/>
  <c r="B190" i="14"/>
  <c r="F180" i="14"/>
  <c r="F179" i="14" s="1"/>
  <c r="D184" i="14"/>
  <c r="H180" i="14"/>
  <c r="H179" i="14" s="1"/>
  <c r="E188" i="14"/>
  <c r="C180" i="14"/>
  <c r="C179" i="14" s="1"/>
  <c r="E180" i="14"/>
  <c r="E179" i="14" s="1"/>
  <c r="C184" i="14"/>
  <c r="F182" i="14"/>
  <c r="C182" i="14"/>
  <c r="B182" i="14"/>
  <c r="F184" i="14"/>
</calcChain>
</file>

<file path=xl/sharedStrings.xml><?xml version="1.0" encoding="utf-8"?>
<sst xmlns="http://schemas.openxmlformats.org/spreadsheetml/2006/main" count="17" uniqueCount="6">
  <si>
    <t>Notes:</t>
  </si>
  <si>
    <t>MONDAY</t>
  </si>
  <si>
    <t xml:space="preserve"> </t>
  </si>
  <si>
    <t>TIP: Type the starting year in cell B1, and select the starting month in cell C1. The calendar will update automatically.</t>
  </si>
  <si>
    <t xml:space="preserve">
</t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</si>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</sst>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yyyy"/>
    <numFmt numFmtId="165" formatCode="dd"/>
  </numFmts>
  <fonts count="16" x14ac:knownFonts="1">
    <font>
      <sz val="9"/>
      <name val="Trebuchet MS"/>
      <family val="2"/>
      <scheme val="maj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28"/>
      <color theme="1" tint="0.34998626667073579"/>
      <name val="Arial"/>
      <family val="2"/>
      <scheme val="minor"/>
    </font>
    <font>
      <sz val="10"/>
      <color indexed="63"/>
      <name val="Arial"/>
      <family val="2"/>
      <scheme val="minor"/>
    </font>
    <font>
      <sz val="9"/>
      <name val="Trebuchet MS"/>
      <family val="2"/>
      <scheme val="major"/>
    </font>
    <font>
      <b/>
      <sz val="8"/>
      <color theme="0"/>
      <name val="Arial"/>
      <family val="2"/>
      <scheme val="minor"/>
    </font>
    <font>
      <sz val="9"/>
      <color theme="1"/>
      <name val="Trebuchet MS"/>
      <family val="2"/>
      <scheme val="major"/>
    </font>
    <font>
      <sz val="16"/>
      <color theme="1" tint="0.499984740745262"/>
      <name val="Trebuchet MS"/>
      <family val="2"/>
      <scheme val="major"/>
    </font>
    <font>
      <sz val="36"/>
      <color theme="4"/>
      <name val="Trebuchet MS"/>
      <family val="2"/>
      <scheme val="major"/>
    </font>
    <font>
      <sz val="1"/>
      <color theme="0"/>
      <name val="Arial"/>
      <family val="2"/>
      <scheme val="minor"/>
    </font>
    <font>
      <b/>
      <sz val="28"/>
      <color theme="0"/>
      <name val="Arial"/>
      <family val="2"/>
      <scheme val="minor"/>
    </font>
    <font>
      <b/>
      <sz val="9"/>
      <color theme="1" tint="0.34998626667073579"/>
      <name val="Arial"/>
      <family val="2"/>
      <scheme val="minor"/>
    </font>
    <font>
      <b/>
      <sz val="8"/>
      <color theme="1" tint="0.34998626667073579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</borders>
  <cellStyleXfs count="15">
    <xf numFmtId="0" fontId="0" fillId="0" borderId="0" applyFill="0" applyBorder="0" applyProtection="0">
      <alignment horizontal="left" indent="1"/>
    </xf>
    <xf numFmtId="0" fontId="6" fillId="3" borderId="0" applyNumberFormat="0" applyBorder="0" applyAlignment="0" applyProtection="0"/>
    <xf numFmtId="0" fontId="5" fillId="0" borderId="0" applyNumberFormat="0" applyFill="0" applyAlignment="0" applyProtection="0"/>
    <xf numFmtId="0" fontId="3" fillId="4" borderId="1" applyNumberFormat="0" applyAlignment="0" applyProtection="0"/>
    <xf numFmtId="0" fontId="4" fillId="5" borderId="2" applyNumberFormat="0" applyProtection="0">
      <alignment vertical="center"/>
    </xf>
    <xf numFmtId="0" fontId="8" fillId="6" borderId="3" applyNumberFormat="0" applyAlignment="0">
      <alignment horizontal="left" indent="1"/>
    </xf>
    <xf numFmtId="165" fontId="10" fillId="0" borderId="4" applyFill="0" applyProtection="0">
      <alignment horizontal="left" vertical="center" wrapText="1" indent="1"/>
    </xf>
    <xf numFmtId="165" fontId="9" fillId="0" borderId="7" applyFill="0" applyProtection="0">
      <alignment horizontal="left" vertical="top" wrapText="1" indent="1"/>
    </xf>
    <xf numFmtId="165" fontId="9" fillId="0" borderId="0" applyNumberFormat="0" applyFill="0" applyProtection="0">
      <alignment horizontal="left" vertical="top" wrapText="1" indent="1"/>
    </xf>
    <xf numFmtId="165" fontId="7" fillId="0" borderId="9" applyNumberFormat="0" applyFill="0" applyProtection="0">
      <alignment horizontal="left" vertical="center" wrapText="1" indent="1"/>
    </xf>
    <xf numFmtId="0" fontId="11" fillId="0" borderId="0" applyNumberFormat="0" applyFill="0" applyBorder="0" applyProtection="0">
      <alignment horizontal="left" indent="7"/>
    </xf>
    <xf numFmtId="0" fontId="12" fillId="0" borderId="0" applyNumberFormat="0" applyFill="0" applyBorder="0" applyAlignment="0" applyProtection="0">
      <alignment horizontal="left" vertical="center"/>
    </xf>
    <xf numFmtId="0" fontId="8" fillId="7" borderId="3">
      <alignment horizontal="left" indent="1"/>
    </xf>
    <xf numFmtId="0" fontId="13" fillId="7" borderId="0">
      <alignment horizontal="center"/>
    </xf>
    <xf numFmtId="164" fontId="14" fillId="2" borderId="0" applyNumberFormat="0" applyFill="0" applyBorder="0">
      <alignment wrapText="1"/>
    </xf>
  </cellStyleXfs>
  <cellXfs count="28">
    <xf numFmtId="0" fontId="0" fillId="0" borderId="0" xfId="0">
      <alignment horizontal="left" indent="1"/>
    </xf>
    <xf numFmtId="0" fontId="0" fillId="2" borderId="0" xfId="0" applyFill="1">
      <alignment horizontal="left" indent="1"/>
    </xf>
    <xf numFmtId="0" fontId="2" fillId="2" borderId="0" xfId="0" applyFont="1" applyFill="1">
      <alignment horizontal="left" indent="1"/>
    </xf>
    <xf numFmtId="0" fontId="2" fillId="0" borderId="0" xfId="0" applyFont="1">
      <alignment horizontal="left" indent="1"/>
    </xf>
    <xf numFmtId="164" fontId="5" fillId="2" borderId="0" xfId="2" applyNumberFormat="1" applyFill="1" applyBorder="1" applyAlignment="1">
      <alignment vertical="center"/>
    </xf>
    <xf numFmtId="165" fontId="10" fillId="0" borderId="4" xfId="6" applyFill="1">
      <alignment horizontal="left" vertical="center" wrapText="1" indent="1"/>
    </xf>
    <xf numFmtId="165" fontId="9" fillId="0" borderId="7" xfId="7" applyFill="1">
      <alignment horizontal="left" vertical="top" wrapText="1" indent="1"/>
    </xf>
    <xf numFmtId="165" fontId="10" fillId="0" borderId="5" xfId="6" applyFill="1" applyBorder="1">
      <alignment horizontal="left" vertical="center" wrapText="1" indent="1"/>
    </xf>
    <xf numFmtId="165" fontId="9" fillId="0" borderId="6" xfId="7" applyFill="1" applyBorder="1">
      <alignment horizontal="left" vertical="top" wrapText="1" indent="1"/>
    </xf>
    <xf numFmtId="165" fontId="9" fillId="0" borderId="8" xfId="7" applyFill="1" applyBorder="1">
      <alignment horizontal="left" vertical="top" wrapText="1" indent="1"/>
    </xf>
    <xf numFmtId="0" fontId="11" fillId="0" borderId="0" xfId="10">
      <alignment horizontal="left" indent="7"/>
    </xf>
    <xf numFmtId="0" fontId="11" fillId="0" borderId="0" xfId="10">
      <alignment horizontal="left" indent="7"/>
    </xf>
    <xf numFmtId="0" fontId="11" fillId="0" borderId="0" xfId="10" applyAlignment="1"/>
    <xf numFmtId="0" fontId="13" fillId="7" borderId="0" xfId="13">
      <alignment horizontal="center"/>
    </xf>
    <xf numFmtId="0" fontId="13" fillId="7" borderId="0" xfId="13" applyAlignment="1">
      <alignment horizontal="center"/>
    </xf>
    <xf numFmtId="164" fontId="11" fillId="2" borderId="0" xfId="10" applyNumberFormat="1" applyFill="1" applyBorder="1">
      <alignment horizontal="left" indent="7"/>
    </xf>
    <xf numFmtId="0" fontId="8" fillId="6" borderId="3" xfId="5" applyAlignment="1">
      <alignment horizontal="left" vertical="center" indent="1"/>
    </xf>
    <xf numFmtId="0" fontId="8" fillId="7" borderId="3" xfId="12" applyAlignment="1">
      <alignment horizontal="left" vertical="center" indent="1"/>
    </xf>
    <xf numFmtId="0" fontId="11" fillId="0" borderId="0" xfId="10" applyAlignment="1">
      <alignment horizontal="left" indent="1"/>
    </xf>
    <xf numFmtId="0" fontId="14" fillId="2" borderId="0" xfId="14" applyNumberFormat="1" applyFill="1">
      <alignment wrapText="1"/>
    </xf>
    <xf numFmtId="0" fontId="0" fillId="2" borderId="0" xfId="0" applyFill="1" applyBorder="1">
      <alignment horizontal="left" indent="1"/>
    </xf>
    <xf numFmtId="165" fontId="9" fillId="0" borderId="0" xfId="7" applyFill="1" applyBorder="1">
      <alignment horizontal="left" vertical="top" wrapText="1" indent="1"/>
    </xf>
    <xf numFmtId="165" fontId="9" fillId="0" borderId="0" xfId="8" applyBorder="1">
      <alignment horizontal="left" vertical="top" wrapText="1" indent="1"/>
    </xf>
    <xf numFmtId="0" fontId="0" fillId="0" borderId="0" xfId="0" applyBorder="1">
      <alignment horizontal="left" indent="1"/>
    </xf>
    <xf numFmtId="165" fontId="9" fillId="0" borderId="0" xfId="8">
      <alignment horizontal="left" vertical="top" wrapText="1" indent="1"/>
    </xf>
    <xf numFmtId="165" fontId="0" fillId="0" borderId="9" xfId="9" applyFont="1" applyBorder="1">
      <alignment horizontal="left" vertical="center" wrapText="1" indent="1"/>
    </xf>
    <xf numFmtId="165" fontId="7" fillId="0" borderId="9" xfId="9" applyBorder="1">
      <alignment horizontal="left" vertical="center" wrapText="1" indent="1"/>
    </xf>
    <xf numFmtId="0" fontId="15" fillId="2" borderId="0" xfId="14" applyNumberFormat="1" applyFont="1" applyFill="1" applyAlignment="1">
      <alignment vertical="center" wrapText="1"/>
    </xf>
  </cellXfs>
  <cellStyles count="15">
    <cellStyle name="40% - Accent1" xfId="1" builtinId="31" customBuiltin="1"/>
    <cellStyle name="Accent1" xfId="3" builtinId="29" customBuiltin="1"/>
    <cellStyle name="Accent5" xfId="4" builtinId="45" customBuiltin="1"/>
    <cellStyle name="Day" xfId="6"/>
    <cellStyle name="Day Detail" xfId="7"/>
    <cellStyle name="Day Header 1" xfId="5"/>
    <cellStyle name="Day Header 2" xfId="12"/>
    <cellStyle name="Heading 1" xfId="2" builtinId="16" customBuiltin="1"/>
    <cellStyle name="Hidden" xfId="11"/>
    <cellStyle name="Month" xfId="10"/>
    <cellStyle name="Normal" xfId="0" builtinId="0" customBuiltin="1"/>
    <cellStyle name="Notes" xfId="8"/>
    <cellStyle name="Notes Header" xfId="9"/>
    <cellStyle name="Tip" xfId="14"/>
    <cellStyle name="Year" xfId="13"/>
  </cellStyles>
  <dxfs count="12"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Academic calendar">
      <a:majorFont>
        <a:latin typeface="Trebuchet MS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I191"/>
  <sheetViews>
    <sheetView showGridLines="0" tabSelected="1" zoomScaleNormal="100" workbookViewId="0">
      <selection activeCell="D2" sqref="D2"/>
    </sheetView>
  </sheetViews>
  <sheetFormatPr defaultColWidth="9" defaultRowHeight="13.2" x14ac:dyDescent="0.3"/>
  <cols>
    <col min="1" max="1" width="2.625" style="1" customWidth="1"/>
    <col min="2" max="2" width="18.375" customWidth="1"/>
    <col min="3" max="8" width="17.875" customWidth="1"/>
    <col min="9" max="9" width="2.625" customWidth="1"/>
  </cols>
  <sheetData>
    <row r="1" spans="1:9" s="1" customFormat="1" ht="54" customHeight="1" x14ac:dyDescent="0.9">
      <c r="B1" s="14">
        <v>2015</v>
      </c>
      <c r="C1" s="18" t="s">
        <v>5</v>
      </c>
      <c r="D1" s="12"/>
      <c r="E1" s="19"/>
      <c r="F1" s="19"/>
      <c r="G1" s="27" t="s">
        <v>3</v>
      </c>
      <c r="H1" s="27"/>
    </row>
    <row r="2" spans="1:9" s="1" customFormat="1" ht="48.75" customHeight="1" x14ac:dyDescent="0.9">
      <c r="B2" s="10"/>
      <c r="C2"/>
      <c r="D2" s="4"/>
      <c r="E2" s="4"/>
      <c r="F2" s="4"/>
      <c r="G2" s="4"/>
    </row>
    <row r="3" spans="1:9" s="3" customFormat="1" ht="14.25" customHeight="1" x14ac:dyDescent="0.25">
      <c r="A3" s="2"/>
      <c r="B3" s="16" t="s">
        <v>1</v>
      </c>
      <c r="C3" s="17" t="str">
        <f>UPPER(TEXT(C4,"dddd"))</f>
        <v>TUESDAY</v>
      </c>
      <c r="D3" s="16" t="str">
        <f t="shared" ref="D3:H3" si="0">UPPER(TEXT(D4,"dddd"))</f>
        <v>WEDNESDAY</v>
      </c>
      <c r="E3" s="17" t="str">
        <f t="shared" si="0"/>
        <v>THURSDAY</v>
      </c>
      <c r="F3" s="16" t="str">
        <f t="shared" si="0"/>
        <v>FRIDAY</v>
      </c>
      <c r="G3" s="17" t="str">
        <f t="shared" si="0"/>
        <v>SATURDAY</v>
      </c>
      <c r="H3" s="16" t="str">
        <f t="shared" si="0"/>
        <v>SUNDAY</v>
      </c>
      <c r="I3" s="3" t="s">
        <v>2</v>
      </c>
    </row>
    <row r="4" spans="1:9" ht="16.5" customHeight="1" x14ac:dyDescent="0.3">
      <c r="B4" s="5">
        <f t="array" ref="B4:H4">Days+1+DATE(Calendar1Year,Calendar1MonthOption,1)-WEEKDAY(DATE(Calendar1Year,Calendar1MonthOption,1),WeekdayOption)</f>
        <v>42002</v>
      </c>
      <c r="C4" s="5">
        <v>42003</v>
      </c>
      <c r="D4" s="5">
        <v>42004</v>
      </c>
      <c r="E4" s="5">
        <v>42005</v>
      </c>
      <c r="F4" s="5">
        <v>42006</v>
      </c>
      <c r="G4" s="5">
        <v>42007</v>
      </c>
      <c r="H4" s="7">
        <v>42008</v>
      </c>
    </row>
    <row r="5" spans="1:9" ht="56.25" customHeight="1" x14ac:dyDescent="0.3">
      <c r="B5" s="6"/>
      <c r="C5" s="6"/>
      <c r="D5" s="6"/>
      <c r="E5" s="6"/>
      <c r="F5" s="6"/>
      <c r="G5" s="6"/>
      <c r="H5" s="8"/>
    </row>
    <row r="6" spans="1:9" ht="16.5" customHeight="1" x14ac:dyDescent="0.3">
      <c r="B6" s="5">
        <f t="array" ref="B6:H6">Days+8+DATE(Calendar1Year,Calendar1MonthOption,1)-WEEKDAY(DATE(Calendar1Year,Calendar1MonthOption,1),WeekdayOption)</f>
        <v>42009</v>
      </c>
      <c r="C6" s="5">
        <v>42010</v>
      </c>
      <c r="D6" s="5">
        <v>42011</v>
      </c>
      <c r="E6" s="5">
        <v>42012</v>
      </c>
      <c r="F6" s="5">
        <v>42013</v>
      </c>
      <c r="G6" s="5">
        <v>42014</v>
      </c>
      <c r="H6" s="7">
        <v>42015</v>
      </c>
    </row>
    <row r="7" spans="1:9" ht="56.25" customHeight="1" x14ac:dyDescent="0.3">
      <c r="B7" s="6"/>
      <c r="C7" s="6"/>
      <c r="D7" s="6"/>
      <c r="E7" s="6" t="s">
        <v>4</v>
      </c>
      <c r="F7" s="6"/>
      <c r="G7" s="6"/>
      <c r="H7" s="8"/>
    </row>
    <row r="8" spans="1:9" ht="16.5" customHeight="1" x14ac:dyDescent="0.3">
      <c r="B8" s="5">
        <f t="array" ref="B8:H8">Days+15+DATE(Calendar1Year,Calendar1MonthOption,1)-WEEKDAY(DATE(Calendar1Year,Calendar1MonthOption,1),WeekdayOption)</f>
        <v>42016</v>
      </c>
      <c r="C8" s="5">
        <v>42017</v>
      </c>
      <c r="D8" s="5">
        <v>42018</v>
      </c>
      <c r="E8" s="5">
        <v>42019</v>
      </c>
      <c r="F8" s="5">
        <v>42020</v>
      </c>
      <c r="G8" s="5">
        <v>42021</v>
      </c>
      <c r="H8" s="7">
        <v>42022</v>
      </c>
    </row>
    <row r="9" spans="1:9" ht="56.25" customHeight="1" x14ac:dyDescent="0.3">
      <c r="B9" s="6"/>
      <c r="C9" s="6"/>
      <c r="D9" s="6"/>
      <c r="E9" s="6"/>
      <c r="F9" s="6"/>
      <c r="G9" s="6"/>
      <c r="H9" s="8"/>
    </row>
    <row r="10" spans="1:9" ht="16.5" customHeight="1" x14ac:dyDescent="0.3">
      <c r="B10" s="5">
        <f t="array" ref="B10:H10">Days+22+DATE(Calendar1Year,Calendar1MonthOption,1)-WEEKDAY(DATE(Calendar1Year,Calendar1MonthOption,1),WeekdayOption)</f>
        <v>42023</v>
      </c>
      <c r="C10" s="5">
        <v>42024</v>
      </c>
      <c r="D10" s="5">
        <v>42025</v>
      </c>
      <c r="E10" s="5">
        <v>42026</v>
      </c>
      <c r="F10" s="5">
        <v>42027</v>
      </c>
      <c r="G10" s="5">
        <v>42028</v>
      </c>
      <c r="H10" s="7">
        <v>42029</v>
      </c>
    </row>
    <row r="11" spans="1:9" ht="56.25" customHeight="1" x14ac:dyDescent="0.3">
      <c r="B11" s="6"/>
      <c r="C11" s="6"/>
      <c r="D11" s="6"/>
      <c r="E11" s="6"/>
      <c r="F11" s="6"/>
      <c r="G11" s="6"/>
      <c r="H11" s="8"/>
    </row>
    <row r="12" spans="1:9" ht="16.5" customHeight="1" x14ac:dyDescent="0.3">
      <c r="B12" s="5">
        <f t="array" ref="B12:H12">Days+29+DATE(Calendar1Year,Calendar1MonthOption,1)-WEEKDAY(DATE(Calendar1Year,Calendar1MonthOption,1),WeekdayOption)</f>
        <v>42030</v>
      </c>
      <c r="C12" s="5">
        <v>42031</v>
      </c>
      <c r="D12" s="5">
        <v>42032</v>
      </c>
      <c r="E12" s="5">
        <v>42033</v>
      </c>
      <c r="F12" s="5">
        <v>42034</v>
      </c>
      <c r="G12" s="5">
        <v>42035</v>
      </c>
      <c r="H12" s="7">
        <v>42036</v>
      </c>
    </row>
    <row r="13" spans="1:9" ht="57" customHeight="1" x14ac:dyDescent="0.3">
      <c r="B13" s="6"/>
      <c r="C13" s="6"/>
      <c r="D13" s="6"/>
      <c r="E13" s="6"/>
      <c r="F13" s="6"/>
      <c r="G13" s="6"/>
      <c r="H13" s="9"/>
    </row>
    <row r="14" spans="1:9" ht="16.5" customHeight="1" x14ac:dyDescent="0.3">
      <c r="B14" s="5">
        <f t="array" ref="B14:C14">Days+36+DATE(Calendar1Year,Calendar1MonthOption,1)-WEEKDAY(DATE(Calendar1Year,Calendar1MonthOption,1),WeekdayOption)</f>
        <v>42037</v>
      </c>
      <c r="C14" s="5">
        <v>42038</v>
      </c>
      <c r="D14" s="25" t="s">
        <v>0</v>
      </c>
      <c r="E14" s="26"/>
      <c r="F14" s="26"/>
      <c r="G14" s="26"/>
      <c r="H14" s="26"/>
    </row>
    <row r="15" spans="1:9" ht="63.75" customHeight="1" x14ac:dyDescent="0.3">
      <c r="B15" s="6"/>
      <c r="C15" s="6"/>
      <c r="D15" s="24"/>
      <c r="E15" s="24"/>
      <c r="F15" s="24"/>
      <c r="G15" s="24"/>
      <c r="H15" s="24"/>
    </row>
    <row r="16" spans="1:9" s="23" customFormat="1" ht="19.5" customHeight="1" x14ac:dyDescent="0.3">
      <c r="A16" s="20"/>
      <c r="B16" s="21"/>
      <c r="C16" s="21"/>
      <c r="D16" s="22"/>
      <c r="E16" s="22"/>
      <c r="F16" s="22"/>
      <c r="G16" s="22"/>
      <c r="H16" s="22"/>
    </row>
    <row r="17" spans="1:8" s="1" customFormat="1" ht="54" customHeight="1" x14ac:dyDescent="0.9">
      <c r="B17" s="13">
        <f>YEAR(DATE(Calendar1Year,Calendar1MonthOption+1,1))</f>
        <v>2015</v>
      </c>
      <c r="C17" s="18" t="str">
        <f>TEXT(DATE(Calendar1Year,Calendar1MonthOption+1,1),"mmmm")</f>
        <v>February</v>
      </c>
      <c r="D17" s="15"/>
      <c r="E17" s="4"/>
      <c r="F17" s="4"/>
      <c r="G17" s="4"/>
    </row>
    <row r="18" spans="1:8" s="1" customFormat="1" ht="48.75" customHeight="1" x14ac:dyDescent="0.9">
      <c r="B18" s="10"/>
      <c r="C18"/>
      <c r="D18" s="4"/>
      <c r="E18" s="4"/>
      <c r="F18" s="4"/>
      <c r="G18" s="4"/>
    </row>
    <row r="19" spans="1:8" s="3" customFormat="1" ht="14.25" customHeight="1" x14ac:dyDescent="0.25">
      <c r="A19" s="2"/>
      <c r="B19" s="16" t="str">
        <f>UPPER(TEXT(B20,"dddd"))</f>
        <v>MONDAY</v>
      </c>
      <c r="C19" s="17" t="str">
        <f t="shared" ref="C19:H19" si="1">UPPER(TEXT(C20,"dddd"))</f>
        <v>TUESDAY</v>
      </c>
      <c r="D19" s="16" t="str">
        <f t="shared" si="1"/>
        <v>WEDNESDAY</v>
      </c>
      <c r="E19" s="17" t="str">
        <f t="shared" si="1"/>
        <v>THURSDAY</v>
      </c>
      <c r="F19" s="16" t="str">
        <f t="shared" si="1"/>
        <v>FRIDAY</v>
      </c>
      <c r="G19" s="17" t="str">
        <f t="shared" si="1"/>
        <v>SATURDAY</v>
      </c>
      <c r="H19" s="16" t="str">
        <f t="shared" si="1"/>
        <v>SUNDAY</v>
      </c>
    </row>
    <row r="20" spans="1:8" ht="16.5" customHeight="1" x14ac:dyDescent="0.3">
      <c r="B20" s="5">
        <f t="array" ref="B20:H20">Days+1+DATE(Calendar2Year,Calendar2MonthOption,1)-WEEKDAY(DATE(Calendar2Year,Calendar2MonthOption,1),WeekdayOption)</f>
        <v>42030</v>
      </c>
      <c r="C20" s="5">
        <v>42031</v>
      </c>
      <c r="D20" s="5">
        <v>42032</v>
      </c>
      <c r="E20" s="5">
        <v>42033</v>
      </c>
      <c r="F20" s="5">
        <v>42034</v>
      </c>
      <c r="G20" s="5">
        <v>42035</v>
      </c>
      <c r="H20" s="7">
        <v>42036</v>
      </c>
    </row>
    <row r="21" spans="1:8" ht="56.25" customHeight="1" x14ac:dyDescent="0.3">
      <c r="B21" s="6"/>
      <c r="C21" s="6"/>
      <c r="D21" s="6"/>
      <c r="E21" s="6"/>
      <c r="F21" s="6"/>
      <c r="G21" s="6"/>
      <c r="H21" s="8"/>
    </row>
    <row r="22" spans="1:8" ht="16.5" customHeight="1" x14ac:dyDescent="0.3">
      <c r="B22" s="5">
        <f t="array" ref="B22:H22">Days+8+DATE(Calendar2Year,Calendar2MonthOption,1)-WEEKDAY(DATE(Calendar2Year,Calendar2MonthOption,1),WeekdayOption)</f>
        <v>42037</v>
      </c>
      <c r="C22" s="5">
        <v>42038</v>
      </c>
      <c r="D22" s="5">
        <v>42039</v>
      </c>
      <c r="E22" s="5">
        <v>42040</v>
      </c>
      <c r="F22" s="5">
        <v>42041</v>
      </c>
      <c r="G22" s="5">
        <v>42042</v>
      </c>
      <c r="H22" s="7">
        <v>42043</v>
      </c>
    </row>
    <row r="23" spans="1:8" ht="56.25" customHeight="1" x14ac:dyDescent="0.3">
      <c r="B23" s="6"/>
      <c r="C23" s="6"/>
      <c r="D23" s="6"/>
      <c r="E23" s="6"/>
      <c r="F23" s="6"/>
      <c r="G23" s="6"/>
      <c r="H23" s="8"/>
    </row>
    <row r="24" spans="1:8" ht="16.5" customHeight="1" x14ac:dyDescent="0.3">
      <c r="B24" s="5">
        <f t="array" ref="B24:H24">Days+15+DATE(Calendar2Year,Calendar2MonthOption,1)-WEEKDAY(DATE(Calendar2Year,Calendar2MonthOption,1),WeekdayOption)</f>
        <v>42044</v>
      </c>
      <c r="C24" s="5">
        <v>42045</v>
      </c>
      <c r="D24" s="5">
        <v>42046</v>
      </c>
      <c r="E24" s="5">
        <v>42047</v>
      </c>
      <c r="F24" s="5">
        <v>42048</v>
      </c>
      <c r="G24" s="5">
        <v>42049</v>
      </c>
      <c r="H24" s="7">
        <v>42050</v>
      </c>
    </row>
    <row r="25" spans="1:8" ht="56.25" customHeight="1" x14ac:dyDescent="0.3">
      <c r="B25" s="6"/>
      <c r="C25" s="6"/>
      <c r="D25" s="6"/>
      <c r="E25" s="6"/>
      <c r="F25" s="6"/>
      <c r="G25" s="6"/>
      <c r="H25" s="8"/>
    </row>
    <row r="26" spans="1:8" ht="16.5" customHeight="1" x14ac:dyDescent="0.3">
      <c r="B26" s="5">
        <f t="array" ref="B26:H26">Days+22+DATE(Calendar2Year,Calendar2MonthOption,1)-WEEKDAY(DATE(Calendar2Year,Calendar2MonthOption,1),WeekdayOption)</f>
        <v>42051</v>
      </c>
      <c r="C26" s="5">
        <v>42052</v>
      </c>
      <c r="D26" s="5">
        <v>42053</v>
      </c>
      <c r="E26" s="5">
        <v>42054</v>
      </c>
      <c r="F26" s="5">
        <v>42055</v>
      </c>
      <c r="G26" s="5">
        <v>42056</v>
      </c>
      <c r="H26" s="7">
        <v>42057</v>
      </c>
    </row>
    <row r="27" spans="1:8" ht="56.25" customHeight="1" x14ac:dyDescent="0.3">
      <c r="B27" s="6"/>
      <c r="C27" s="6"/>
      <c r="D27" s="6"/>
      <c r="E27" s="6"/>
      <c r="F27" s="6"/>
      <c r="G27" s="6"/>
      <c r="H27" s="8"/>
    </row>
    <row r="28" spans="1:8" ht="16.5" customHeight="1" x14ac:dyDescent="0.3">
      <c r="B28" s="5">
        <f t="array" ref="B28:H28">Days+29+DATE(Calendar2Year,Calendar2MonthOption,1)-WEEKDAY(DATE(Calendar2Year,Calendar2MonthOption,1),WeekdayOption)</f>
        <v>42058</v>
      </c>
      <c r="C28" s="5">
        <v>42059</v>
      </c>
      <c r="D28" s="5">
        <v>42060</v>
      </c>
      <c r="E28" s="5">
        <v>42061</v>
      </c>
      <c r="F28" s="5">
        <v>42062</v>
      </c>
      <c r="G28" s="5">
        <v>42063</v>
      </c>
      <c r="H28" s="7">
        <v>42064</v>
      </c>
    </row>
    <row r="29" spans="1:8" ht="57" customHeight="1" x14ac:dyDescent="0.3">
      <c r="B29" s="6"/>
      <c r="C29" s="6"/>
      <c r="D29" s="6"/>
      <c r="E29" s="6"/>
      <c r="F29" s="6"/>
      <c r="G29" s="6"/>
      <c r="H29" s="9"/>
    </row>
    <row r="30" spans="1:8" ht="16.5" customHeight="1" x14ac:dyDescent="0.3">
      <c r="B30" s="5">
        <f t="array" ref="B30:C30">Days+36+DATE(Calendar2Year,Calendar2MonthOption,1)-WEEKDAY(DATE(Calendar2Year,Calendar2MonthOption,1),WeekdayOption)</f>
        <v>42065</v>
      </c>
      <c r="C30" s="5">
        <v>42066</v>
      </c>
      <c r="D30" s="25" t="s">
        <v>0</v>
      </c>
      <c r="E30" s="26"/>
      <c r="F30" s="26"/>
      <c r="G30" s="26"/>
      <c r="H30" s="26"/>
    </row>
    <row r="31" spans="1:8" ht="63.75" customHeight="1" x14ac:dyDescent="0.3">
      <c r="B31" s="6"/>
      <c r="C31" s="6"/>
      <c r="D31" s="24"/>
      <c r="E31" s="24"/>
      <c r="F31" s="24"/>
      <c r="G31" s="24"/>
      <c r="H31" s="24"/>
    </row>
    <row r="32" spans="1:8" s="23" customFormat="1" ht="19.5" customHeight="1" x14ac:dyDescent="0.3">
      <c r="A32" s="20"/>
      <c r="B32" s="21"/>
      <c r="C32" s="21"/>
      <c r="D32" s="22"/>
      <c r="E32" s="22"/>
      <c r="F32" s="22"/>
      <c r="G32" s="22"/>
      <c r="H32" s="22"/>
    </row>
    <row r="33" spans="1:8" s="1" customFormat="1" ht="54" customHeight="1" x14ac:dyDescent="0.9">
      <c r="B33" s="13">
        <f>YEAR(DATE(Calendar2Year,Calendar2MonthOption+1,1))</f>
        <v>2015</v>
      </c>
      <c r="C33" s="18" t="str">
        <f>TEXT(DATE(Calendar2Year,Calendar2MonthOption+1,1),"mmmm")</f>
        <v>March</v>
      </c>
      <c r="D33" s="4"/>
      <c r="E33" s="4"/>
      <c r="F33" s="4"/>
      <c r="G33" s="4"/>
    </row>
    <row r="34" spans="1:8" s="1" customFormat="1" ht="48.75" customHeight="1" x14ac:dyDescent="0.9">
      <c r="B34" s="10"/>
      <c r="C34"/>
      <c r="D34" s="4"/>
      <c r="E34" s="4"/>
      <c r="F34" s="4"/>
      <c r="G34" s="4"/>
    </row>
    <row r="35" spans="1:8" s="3" customFormat="1" ht="14.25" customHeight="1" x14ac:dyDescent="0.25">
      <c r="A35" s="2"/>
      <c r="B35" s="16" t="str">
        <f>UPPER(TEXT(B36,"dddd"))</f>
        <v>MONDAY</v>
      </c>
      <c r="C35" s="17" t="str">
        <f t="shared" ref="C35" si="2">UPPER(TEXT(C36,"dddd"))</f>
        <v>TUESDAY</v>
      </c>
      <c r="D35" s="16" t="str">
        <f t="shared" ref="D35" si="3">UPPER(TEXT(D36,"dddd"))</f>
        <v>WEDNESDAY</v>
      </c>
      <c r="E35" s="17" t="str">
        <f t="shared" ref="E35" si="4">UPPER(TEXT(E36,"dddd"))</f>
        <v>THURSDAY</v>
      </c>
      <c r="F35" s="16" t="str">
        <f t="shared" ref="F35" si="5">UPPER(TEXT(F36,"dddd"))</f>
        <v>FRIDAY</v>
      </c>
      <c r="G35" s="17" t="str">
        <f t="shared" ref="G35" si="6">UPPER(TEXT(G36,"dddd"))</f>
        <v>SATURDAY</v>
      </c>
      <c r="H35" s="16" t="str">
        <f t="shared" ref="H35" si="7">UPPER(TEXT(H36,"dddd"))</f>
        <v>SUNDAY</v>
      </c>
    </row>
    <row r="36" spans="1:8" ht="16.5" customHeight="1" x14ac:dyDescent="0.3">
      <c r="B36" s="5">
        <f t="array" ref="B36:H36">Days+1+DATE(Calendar3Year,Calendar3MonthOption,1)-WEEKDAY(DATE(Calendar3Year,Calendar3MonthOption,1),WeekdayOption)</f>
        <v>42058</v>
      </c>
      <c r="C36" s="5">
        <v>42059</v>
      </c>
      <c r="D36" s="5">
        <v>42060</v>
      </c>
      <c r="E36" s="5">
        <v>42061</v>
      </c>
      <c r="F36" s="5">
        <v>42062</v>
      </c>
      <c r="G36" s="5">
        <v>42063</v>
      </c>
      <c r="H36" s="7">
        <v>42064</v>
      </c>
    </row>
    <row r="37" spans="1:8" ht="56.25" customHeight="1" x14ac:dyDescent="0.3">
      <c r="B37" s="6"/>
      <c r="C37" s="6"/>
      <c r="D37" s="6"/>
      <c r="E37" s="6"/>
      <c r="F37" s="6"/>
      <c r="G37" s="6"/>
      <c r="H37" s="8"/>
    </row>
    <row r="38" spans="1:8" ht="16.5" customHeight="1" x14ac:dyDescent="0.3">
      <c r="B38" s="5">
        <f t="array" ref="B38:H38">Days+8+DATE(Calendar3Year,Calendar3MonthOption,1)-WEEKDAY(DATE(Calendar3Year,Calendar3MonthOption,1),WeekdayOption)</f>
        <v>42065</v>
      </c>
      <c r="C38" s="5">
        <v>42066</v>
      </c>
      <c r="D38" s="5">
        <v>42067</v>
      </c>
      <c r="E38" s="5">
        <v>42068</v>
      </c>
      <c r="F38" s="5">
        <v>42069</v>
      </c>
      <c r="G38" s="5">
        <v>42070</v>
      </c>
      <c r="H38" s="7">
        <v>42071</v>
      </c>
    </row>
    <row r="39" spans="1:8" ht="56.25" customHeight="1" x14ac:dyDescent="0.3">
      <c r="B39" s="6"/>
      <c r="C39" s="6"/>
      <c r="D39" s="6"/>
      <c r="E39" s="6"/>
      <c r="F39" s="6"/>
      <c r="G39" s="6"/>
      <c r="H39" s="8"/>
    </row>
    <row r="40" spans="1:8" ht="16.5" customHeight="1" x14ac:dyDescent="0.3">
      <c r="B40" s="5">
        <f t="array" ref="B40:H40">Days+15+DATE(Calendar3Year,Calendar3MonthOption,1)-WEEKDAY(DATE(Calendar3Year,Calendar3MonthOption,1),WeekdayOption)</f>
        <v>42072</v>
      </c>
      <c r="C40" s="5">
        <v>42073</v>
      </c>
      <c r="D40" s="5">
        <v>42074</v>
      </c>
      <c r="E40" s="5">
        <v>42075</v>
      </c>
      <c r="F40" s="5">
        <v>42076</v>
      </c>
      <c r="G40" s="5">
        <v>42077</v>
      </c>
      <c r="H40" s="7">
        <v>42078</v>
      </c>
    </row>
    <row r="41" spans="1:8" ht="56.25" customHeight="1" x14ac:dyDescent="0.3">
      <c r="B41" s="6"/>
      <c r="C41" s="6"/>
      <c r="D41" s="6"/>
      <c r="E41" s="6"/>
      <c r="F41" s="6"/>
      <c r="G41" s="6"/>
      <c r="H41" s="8"/>
    </row>
    <row r="42" spans="1:8" ht="16.5" customHeight="1" x14ac:dyDescent="0.3">
      <c r="B42" s="5">
        <f t="array" ref="B42:H42">Days+22+DATE(Calendar3Year,Calendar3MonthOption,1)-WEEKDAY(DATE(Calendar3Year,Calendar3MonthOption,1),WeekdayOption)</f>
        <v>42079</v>
      </c>
      <c r="C42" s="5">
        <v>42080</v>
      </c>
      <c r="D42" s="5">
        <v>42081</v>
      </c>
      <c r="E42" s="5">
        <v>42082</v>
      </c>
      <c r="F42" s="5">
        <v>42083</v>
      </c>
      <c r="G42" s="5">
        <v>42084</v>
      </c>
      <c r="H42" s="7">
        <v>42085</v>
      </c>
    </row>
    <row r="43" spans="1:8" ht="56.25" customHeight="1" x14ac:dyDescent="0.3">
      <c r="B43" s="6"/>
      <c r="C43" s="6"/>
      <c r="D43" s="6"/>
      <c r="E43" s="6"/>
      <c r="F43" s="6"/>
      <c r="G43" s="6"/>
      <c r="H43" s="8"/>
    </row>
    <row r="44" spans="1:8" ht="16.5" customHeight="1" x14ac:dyDescent="0.3">
      <c r="B44" s="5">
        <f t="array" ref="B44:H44">Days+29+DATE(Calendar3Year,Calendar3MonthOption,1)-WEEKDAY(DATE(Calendar3Year,Calendar3MonthOption,1),WeekdayOption)</f>
        <v>42086</v>
      </c>
      <c r="C44" s="5">
        <v>42087</v>
      </c>
      <c r="D44" s="5">
        <v>42088</v>
      </c>
      <c r="E44" s="5">
        <v>42089</v>
      </c>
      <c r="F44" s="5">
        <v>42090</v>
      </c>
      <c r="G44" s="5">
        <v>42091</v>
      </c>
      <c r="H44" s="7">
        <v>42092</v>
      </c>
    </row>
    <row r="45" spans="1:8" ht="57" customHeight="1" x14ac:dyDescent="0.3">
      <c r="B45" s="6"/>
      <c r="C45" s="6"/>
      <c r="D45" s="6"/>
      <c r="E45" s="6"/>
      <c r="F45" s="6"/>
      <c r="G45" s="6"/>
      <c r="H45" s="9"/>
    </row>
    <row r="46" spans="1:8" ht="16.5" customHeight="1" x14ac:dyDescent="0.3">
      <c r="B46" s="5">
        <f t="array" ref="B46:C46">Days+36+DATE(Calendar3Year,Calendar3MonthOption,1)-WEEKDAY(DATE(Calendar3Year,Calendar3MonthOption,1),WeekdayOption)</f>
        <v>42093</v>
      </c>
      <c r="C46" s="5">
        <v>42094</v>
      </c>
      <c r="D46" s="25" t="s">
        <v>0</v>
      </c>
      <c r="E46" s="26"/>
      <c r="F46" s="26"/>
      <c r="G46" s="26"/>
      <c r="H46" s="26"/>
    </row>
    <row r="47" spans="1:8" ht="63.75" customHeight="1" x14ac:dyDescent="0.3">
      <c r="B47" s="6"/>
      <c r="C47" s="6"/>
      <c r="D47" s="24"/>
      <c r="E47" s="24"/>
      <c r="F47" s="24"/>
      <c r="G47" s="24"/>
      <c r="H47" s="24"/>
    </row>
    <row r="48" spans="1:8" s="23" customFormat="1" ht="19.5" customHeight="1" x14ac:dyDescent="0.3">
      <c r="A48" s="20"/>
      <c r="B48" s="21"/>
      <c r="C48" s="21"/>
      <c r="D48" s="22"/>
      <c r="E48" s="22"/>
      <c r="F48" s="22"/>
      <c r="G48" s="22"/>
      <c r="H48" s="22"/>
    </row>
    <row r="49" spans="1:8" s="1" customFormat="1" ht="54" customHeight="1" x14ac:dyDescent="0.9">
      <c r="B49" s="13">
        <f>YEAR(DATE(Calendar3Year,Calendar3MonthOption+1,1))</f>
        <v>2015</v>
      </c>
      <c r="C49" s="18" t="str">
        <f>TEXT(DATE(Calendar3Year,Calendar3MonthOption+1,1),"mmmm")</f>
        <v>April</v>
      </c>
      <c r="D49" s="4"/>
      <c r="E49" s="4"/>
      <c r="F49" s="4"/>
      <c r="G49" s="4"/>
    </row>
    <row r="50" spans="1:8" s="1" customFormat="1" ht="48.75" customHeight="1" x14ac:dyDescent="0.9">
      <c r="B50" s="10"/>
      <c r="C50"/>
      <c r="D50" s="4"/>
      <c r="E50" s="4"/>
      <c r="F50" s="4"/>
      <c r="G50" s="4"/>
    </row>
    <row r="51" spans="1:8" s="3" customFormat="1" ht="14.25" customHeight="1" x14ac:dyDescent="0.25">
      <c r="A51" s="2"/>
      <c r="B51" s="16" t="str">
        <f>UPPER(TEXT(B52,"dddd"))</f>
        <v>MONDAY</v>
      </c>
      <c r="C51" s="17" t="str">
        <f t="shared" ref="C51" si="8">UPPER(TEXT(C52,"dddd"))</f>
        <v>TUESDAY</v>
      </c>
      <c r="D51" s="16" t="str">
        <f t="shared" ref="D51" si="9">UPPER(TEXT(D52,"dddd"))</f>
        <v>WEDNESDAY</v>
      </c>
      <c r="E51" s="17" t="str">
        <f t="shared" ref="E51" si="10">UPPER(TEXT(E52,"dddd"))</f>
        <v>THURSDAY</v>
      </c>
      <c r="F51" s="16" t="str">
        <f t="shared" ref="F51" si="11">UPPER(TEXT(F52,"dddd"))</f>
        <v>FRIDAY</v>
      </c>
      <c r="G51" s="17" t="str">
        <f t="shared" ref="G51" si="12">UPPER(TEXT(G52,"dddd"))</f>
        <v>SATURDAY</v>
      </c>
      <c r="H51" s="16" t="str">
        <f t="shared" ref="H51" si="13">UPPER(TEXT(H52,"dddd"))</f>
        <v>SUNDAY</v>
      </c>
    </row>
    <row r="52" spans="1:8" ht="16.5" customHeight="1" x14ac:dyDescent="0.3">
      <c r="B52" s="5">
        <f t="array" ref="B52:H52">Days+1+DATE(Calendar4Year,Calendar4MonthOption,1)-WEEKDAY(DATE(Calendar4Year,Calendar4MonthOption,1),WeekdayOption)</f>
        <v>42093</v>
      </c>
      <c r="C52" s="5">
        <v>42094</v>
      </c>
      <c r="D52" s="5">
        <v>42095</v>
      </c>
      <c r="E52" s="5">
        <v>42096</v>
      </c>
      <c r="F52" s="5">
        <v>42097</v>
      </c>
      <c r="G52" s="5">
        <v>42098</v>
      </c>
      <c r="H52" s="7">
        <v>42099</v>
      </c>
    </row>
    <row r="53" spans="1:8" ht="56.25" customHeight="1" x14ac:dyDescent="0.3">
      <c r="B53" s="6"/>
      <c r="C53" s="6"/>
      <c r="D53" s="6"/>
      <c r="E53" s="6"/>
      <c r="F53" s="6"/>
      <c r="G53" s="6"/>
      <c r="H53" s="8"/>
    </row>
    <row r="54" spans="1:8" ht="16.5" customHeight="1" x14ac:dyDescent="0.3">
      <c r="B54" s="5">
        <f t="array" ref="B54:H54">Days+8+DATE(Calendar4Year,Calendar4MonthOption,1)-WEEKDAY(DATE(Calendar4Year,Calendar4MonthOption,1),WeekdayOption)</f>
        <v>42100</v>
      </c>
      <c r="C54" s="5">
        <v>42101</v>
      </c>
      <c r="D54" s="5">
        <v>42102</v>
      </c>
      <c r="E54" s="5">
        <v>42103</v>
      </c>
      <c r="F54" s="5">
        <v>42104</v>
      </c>
      <c r="G54" s="5">
        <v>42105</v>
      </c>
      <c r="H54" s="7">
        <v>42106</v>
      </c>
    </row>
    <row r="55" spans="1:8" ht="56.25" customHeight="1" x14ac:dyDescent="0.3">
      <c r="B55" s="6"/>
      <c r="C55" s="6"/>
      <c r="D55" s="6"/>
      <c r="E55" s="6"/>
      <c r="F55" s="6"/>
      <c r="G55" s="6"/>
      <c r="H55" s="8"/>
    </row>
    <row r="56" spans="1:8" ht="16.5" customHeight="1" x14ac:dyDescent="0.3">
      <c r="B56" s="5">
        <f t="array" ref="B56:H56">Days+15+DATE(Calendar4Year,Calendar4MonthOption,1)-WEEKDAY(DATE(Calendar4Year,Calendar4MonthOption,1),WeekdayOption)</f>
        <v>42107</v>
      </c>
      <c r="C56" s="5">
        <v>42108</v>
      </c>
      <c r="D56" s="5">
        <v>42109</v>
      </c>
      <c r="E56" s="5">
        <v>42110</v>
      </c>
      <c r="F56" s="5">
        <v>42111</v>
      </c>
      <c r="G56" s="5">
        <v>42112</v>
      </c>
      <c r="H56" s="7">
        <v>42113</v>
      </c>
    </row>
    <row r="57" spans="1:8" ht="56.25" customHeight="1" x14ac:dyDescent="0.3">
      <c r="B57" s="6"/>
      <c r="C57" s="6"/>
      <c r="D57" s="6"/>
      <c r="E57" s="6"/>
      <c r="F57" s="6"/>
      <c r="G57" s="6"/>
      <c r="H57" s="8"/>
    </row>
    <row r="58" spans="1:8" ht="16.5" customHeight="1" x14ac:dyDescent="0.3">
      <c r="B58" s="5">
        <f t="array" ref="B58:H58">Days+22+DATE(Calendar4Year,Calendar4MonthOption,1)-WEEKDAY(DATE(Calendar4Year,Calendar4MonthOption,1),WeekdayOption)</f>
        <v>42114</v>
      </c>
      <c r="C58" s="5">
        <v>42115</v>
      </c>
      <c r="D58" s="5">
        <v>42116</v>
      </c>
      <c r="E58" s="5">
        <v>42117</v>
      </c>
      <c r="F58" s="5">
        <v>42118</v>
      </c>
      <c r="G58" s="5">
        <v>42119</v>
      </c>
      <c r="H58" s="7">
        <v>42120</v>
      </c>
    </row>
    <row r="59" spans="1:8" ht="56.25" customHeight="1" x14ac:dyDescent="0.3">
      <c r="B59" s="6"/>
      <c r="C59" s="6"/>
      <c r="D59" s="6"/>
      <c r="E59" s="6"/>
      <c r="F59" s="6"/>
      <c r="G59" s="6"/>
      <c r="H59" s="8"/>
    </row>
    <row r="60" spans="1:8" ht="16.5" customHeight="1" x14ac:dyDescent="0.3">
      <c r="B60" s="5">
        <f t="array" ref="B60:H60">Days+29+DATE(Calendar4Year,Calendar4MonthOption,1)-WEEKDAY(DATE(Calendar4Year,Calendar4MonthOption,1),WeekdayOption)</f>
        <v>42121</v>
      </c>
      <c r="C60" s="5">
        <v>42122</v>
      </c>
      <c r="D60" s="5">
        <v>42123</v>
      </c>
      <c r="E60" s="5">
        <v>42124</v>
      </c>
      <c r="F60" s="5">
        <v>42125</v>
      </c>
      <c r="G60" s="5">
        <v>42126</v>
      </c>
      <c r="H60" s="7">
        <v>42127</v>
      </c>
    </row>
    <row r="61" spans="1:8" ht="57" customHeight="1" x14ac:dyDescent="0.3">
      <c r="B61" s="6"/>
      <c r="C61" s="6"/>
      <c r="D61" s="6"/>
      <c r="E61" s="6"/>
      <c r="F61" s="6"/>
      <c r="G61" s="6"/>
      <c r="H61" s="9"/>
    </row>
    <row r="62" spans="1:8" ht="16.5" customHeight="1" x14ac:dyDescent="0.3">
      <c r="B62" s="5">
        <f t="array" ref="B62:C62">Days+36+DATE(Calendar4Year,Calendar4MonthOption,1)-WEEKDAY(DATE(Calendar4Year,Calendar4MonthOption,1),WeekdayOption)</f>
        <v>42128</v>
      </c>
      <c r="C62" s="5">
        <v>42129</v>
      </c>
      <c r="D62" s="25" t="s">
        <v>0</v>
      </c>
      <c r="E62" s="26"/>
      <c r="F62" s="26"/>
      <c r="G62" s="26"/>
      <c r="H62" s="26"/>
    </row>
    <row r="63" spans="1:8" ht="63.75" customHeight="1" x14ac:dyDescent="0.3">
      <c r="B63" s="6"/>
      <c r="C63" s="6"/>
      <c r="D63" s="24"/>
      <c r="E63" s="24"/>
      <c r="F63" s="24"/>
      <c r="G63" s="24"/>
      <c r="H63" s="24"/>
    </row>
    <row r="64" spans="1:8" s="23" customFormat="1" ht="19.5" customHeight="1" x14ac:dyDescent="0.3">
      <c r="A64" s="20"/>
      <c r="B64" s="21"/>
      <c r="C64" s="21"/>
      <c r="D64" s="22"/>
      <c r="E64" s="22"/>
      <c r="F64" s="22"/>
      <c r="G64" s="22"/>
      <c r="H64" s="22"/>
    </row>
    <row r="65" spans="1:8" s="1" customFormat="1" ht="54" customHeight="1" x14ac:dyDescent="0.9">
      <c r="B65" s="13">
        <f>YEAR(DATE(Calendar4Year,Calendar4MonthOption+1,1))</f>
        <v>2015</v>
      </c>
      <c r="C65" s="18" t="str">
        <f>TEXT(DATE(Calendar4Year,Calendar4MonthOption+1,1),"mmmm")</f>
        <v>May</v>
      </c>
      <c r="D65" s="4"/>
      <c r="E65" s="4"/>
      <c r="F65" s="4"/>
      <c r="G65" s="4"/>
    </row>
    <row r="66" spans="1:8" s="1" customFormat="1" ht="48.75" customHeight="1" x14ac:dyDescent="0.9">
      <c r="B66" s="10"/>
      <c r="C66"/>
      <c r="D66" s="4"/>
      <c r="E66" s="4"/>
      <c r="F66" s="4"/>
      <c r="G66" s="4"/>
    </row>
    <row r="67" spans="1:8" s="3" customFormat="1" ht="14.25" customHeight="1" x14ac:dyDescent="0.25">
      <c r="A67" s="2"/>
      <c r="B67" s="16" t="str">
        <f>UPPER(TEXT(B68,"dddd"))</f>
        <v>MONDAY</v>
      </c>
      <c r="C67" s="17" t="str">
        <f t="shared" ref="C67" si="14">UPPER(TEXT(C68,"dddd"))</f>
        <v>TUESDAY</v>
      </c>
      <c r="D67" s="16" t="str">
        <f t="shared" ref="D67" si="15">UPPER(TEXT(D68,"dddd"))</f>
        <v>WEDNESDAY</v>
      </c>
      <c r="E67" s="17" t="str">
        <f t="shared" ref="E67" si="16">UPPER(TEXT(E68,"dddd"))</f>
        <v>THURSDAY</v>
      </c>
      <c r="F67" s="16" t="str">
        <f t="shared" ref="F67" si="17">UPPER(TEXT(F68,"dddd"))</f>
        <v>FRIDAY</v>
      </c>
      <c r="G67" s="17" t="str">
        <f t="shared" ref="G67" si="18">UPPER(TEXT(G68,"dddd"))</f>
        <v>SATURDAY</v>
      </c>
      <c r="H67" s="16" t="str">
        <f t="shared" ref="H67" si="19">UPPER(TEXT(H68,"dddd"))</f>
        <v>SUNDAY</v>
      </c>
    </row>
    <row r="68" spans="1:8" ht="16.5" customHeight="1" x14ac:dyDescent="0.3">
      <c r="B68" s="5">
        <f t="array" ref="B68:H68">Days+1+DATE(Calendar5Year,Calendar5MonthOption,1)-WEEKDAY(DATE(Calendar5Year,Calendar5MonthOption,1),WeekdayOption)</f>
        <v>42121</v>
      </c>
      <c r="C68" s="5">
        <v>42122</v>
      </c>
      <c r="D68" s="5">
        <v>42123</v>
      </c>
      <c r="E68" s="5">
        <v>42124</v>
      </c>
      <c r="F68" s="5">
        <v>42125</v>
      </c>
      <c r="G68" s="5">
        <v>42126</v>
      </c>
      <c r="H68" s="7">
        <v>42127</v>
      </c>
    </row>
    <row r="69" spans="1:8" ht="56.25" customHeight="1" x14ac:dyDescent="0.3">
      <c r="B69" s="6"/>
      <c r="C69" s="6"/>
      <c r="D69" s="6"/>
      <c r="E69" s="6"/>
      <c r="F69" s="6"/>
      <c r="G69" s="6"/>
      <c r="H69" s="8"/>
    </row>
    <row r="70" spans="1:8" ht="16.5" customHeight="1" x14ac:dyDescent="0.3">
      <c r="B70" s="5">
        <f t="array" ref="B70:H70">Days+8+DATE(Calendar5Year,Calendar5MonthOption,1)-WEEKDAY(DATE(Calendar5Year,Calendar5MonthOption,1),WeekdayOption)</f>
        <v>42128</v>
      </c>
      <c r="C70" s="5">
        <v>42129</v>
      </c>
      <c r="D70" s="5">
        <v>42130</v>
      </c>
      <c r="E70" s="5">
        <v>42131</v>
      </c>
      <c r="F70" s="5">
        <v>42132</v>
      </c>
      <c r="G70" s="5">
        <v>42133</v>
      </c>
      <c r="H70" s="7">
        <v>42134</v>
      </c>
    </row>
    <row r="71" spans="1:8" ht="56.25" customHeight="1" x14ac:dyDescent="0.3">
      <c r="B71" s="6"/>
      <c r="C71" s="6"/>
      <c r="D71" s="6"/>
      <c r="E71" s="6"/>
      <c r="F71" s="6"/>
      <c r="G71" s="6"/>
      <c r="H71" s="8"/>
    </row>
    <row r="72" spans="1:8" ht="16.5" customHeight="1" x14ac:dyDescent="0.3">
      <c r="B72" s="5">
        <f t="array" ref="B72:H72">Days+15+DATE(Calendar5Year,Calendar5MonthOption,1)-WEEKDAY(DATE(Calendar5Year,Calendar5MonthOption,1),WeekdayOption)</f>
        <v>42135</v>
      </c>
      <c r="C72" s="5">
        <v>42136</v>
      </c>
      <c r="D72" s="5">
        <v>42137</v>
      </c>
      <c r="E72" s="5">
        <v>42138</v>
      </c>
      <c r="F72" s="5">
        <v>42139</v>
      </c>
      <c r="G72" s="5">
        <v>42140</v>
      </c>
      <c r="H72" s="7">
        <v>42141</v>
      </c>
    </row>
    <row r="73" spans="1:8" ht="56.25" customHeight="1" x14ac:dyDescent="0.3">
      <c r="B73" s="6"/>
      <c r="C73" s="6"/>
      <c r="D73" s="6"/>
      <c r="E73" s="6"/>
      <c r="F73" s="6"/>
      <c r="G73" s="6"/>
      <c r="H73" s="8"/>
    </row>
    <row r="74" spans="1:8" ht="16.5" customHeight="1" x14ac:dyDescent="0.3">
      <c r="B74" s="5">
        <f t="array" ref="B74:H74">Days+22+DATE(Calendar5Year,Calendar5MonthOption,1)-WEEKDAY(DATE(Calendar5Year,Calendar5MonthOption,1),WeekdayOption)</f>
        <v>42142</v>
      </c>
      <c r="C74" s="5">
        <v>42143</v>
      </c>
      <c r="D74" s="5">
        <v>42144</v>
      </c>
      <c r="E74" s="5">
        <v>42145</v>
      </c>
      <c r="F74" s="5">
        <v>42146</v>
      </c>
      <c r="G74" s="5">
        <v>42147</v>
      </c>
      <c r="H74" s="7">
        <v>42148</v>
      </c>
    </row>
    <row r="75" spans="1:8" ht="56.25" customHeight="1" x14ac:dyDescent="0.3">
      <c r="B75" s="6"/>
      <c r="C75" s="6"/>
      <c r="D75" s="6"/>
      <c r="E75" s="6"/>
      <c r="F75" s="6"/>
      <c r="G75" s="6"/>
      <c r="H75" s="8"/>
    </row>
    <row r="76" spans="1:8" ht="16.5" customHeight="1" x14ac:dyDescent="0.3">
      <c r="B76" s="5">
        <f t="array" ref="B76:H76">Days+29+DATE(Calendar5Year,Calendar5MonthOption,1)-WEEKDAY(DATE(Calendar5Year,Calendar5MonthOption,1),WeekdayOption)</f>
        <v>42149</v>
      </c>
      <c r="C76" s="5">
        <v>42150</v>
      </c>
      <c r="D76" s="5">
        <v>42151</v>
      </c>
      <c r="E76" s="5">
        <v>42152</v>
      </c>
      <c r="F76" s="5">
        <v>42153</v>
      </c>
      <c r="G76" s="5">
        <v>42154</v>
      </c>
      <c r="H76" s="7">
        <v>42155</v>
      </c>
    </row>
    <row r="77" spans="1:8" ht="57" customHeight="1" x14ac:dyDescent="0.3">
      <c r="B77" s="6"/>
      <c r="C77" s="6"/>
      <c r="D77" s="6"/>
      <c r="E77" s="6"/>
      <c r="F77" s="6"/>
      <c r="G77" s="6"/>
      <c r="H77" s="9"/>
    </row>
    <row r="78" spans="1:8" ht="16.5" customHeight="1" x14ac:dyDescent="0.3">
      <c r="B78" s="5">
        <f t="array" ref="B78:C78">Days+36+DATE(Calendar5Year,Calendar5MonthOption,1)-WEEKDAY(DATE(Calendar5Year,Calendar5MonthOption,1),WeekdayOption)</f>
        <v>42156</v>
      </c>
      <c r="C78" s="5">
        <v>42157</v>
      </c>
      <c r="D78" s="25" t="s">
        <v>0</v>
      </c>
      <c r="E78" s="26"/>
      <c r="F78" s="26"/>
      <c r="G78" s="26"/>
      <c r="H78" s="26"/>
    </row>
    <row r="79" spans="1:8" ht="63.75" customHeight="1" x14ac:dyDescent="0.3">
      <c r="B79" s="6"/>
      <c r="C79" s="6"/>
      <c r="D79" s="24"/>
      <c r="E79" s="24"/>
      <c r="F79" s="24"/>
      <c r="G79" s="24"/>
      <c r="H79" s="24"/>
    </row>
    <row r="80" spans="1:8" s="23" customFormat="1" ht="19.5" customHeight="1" x14ac:dyDescent="0.3">
      <c r="A80" s="20"/>
      <c r="B80" s="21"/>
      <c r="C80" s="21"/>
      <c r="D80" s="22"/>
      <c r="E80" s="22"/>
      <c r="F80" s="22"/>
      <c r="G80" s="22"/>
      <c r="H80" s="22"/>
    </row>
    <row r="81" spans="1:8" s="1" customFormat="1" ht="54" customHeight="1" x14ac:dyDescent="0.9">
      <c r="B81" s="13">
        <f>YEAR(DATE(Calendar5Year,Calendar5MonthOption+1,1))</f>
        <v>2015</v>
      </c>
      <c r="C81" s="18" t="str">
        <f>TEXT(DATE(Calendar5Year,Calendar5MonthOption+1,1),"mmmm")</f>
        <v>June</v>
      </c>
      <c r="D81" s="4"/>
      <c r="E81" s="4"/>
      <c r="F81" s="4"/>
      <c r="G81" s="4"/>
    </row>
    <row r="82" spans="1:8" s="1" customFormat="1" ht="48.75" customHeight="1" x14ac:dyDescent="0.9">
      <c r="B82" s="10"/>
      <c r="C82"/>
      <c r="D82" s="4"/>
      <c r="E82" s="4"/>
      <c r="F82" s="4"/>
      <c r="G82" s="4"/>
    </row>
    <row r="83" spans="1:8" s="3" customFormat="1" ht="14.25" customHeight="1" x14ac:dyDescent="0.25">
      <c r="A83" s="2"/>
      <c r="B83" s="16" t="str">
        <f>UPPER(TEXT(B84,"dddd"))</f>
        <v>MONDAY</v>
      </c>
      <c r="C83" s="17" t="str">
        <f t="shared" ref="C83" si="20">UPPER(TEXT(C84,"dddd"))</f>
        <v>TUESDAY</v>
      </c>
      <c r="D83" s="16" t="str">
        <f t="shared" ref="D83" si="21">UPPER(TEXT(D84,"dddd"))</f>
        <v>WEDNESDAY</v>
      </c>
      <c r="E83" s="17" t="str">
        <f t="shared" ref="E83" si="22">UPPER(TEXT(E84,"dddd"))</f>
        <v>THURSDAY</v>
      </c>
      <c r="F83" s="16" t="str">
        <f t="shared" ref="F83" si="23">UPPER(TEXT(F84,"dddd"))</f>
        <v>FRIDAY</v>
      </c>
      <c r="G83" s="17" t="str">
        <f t="shared" ref="G83" si="24">UPPER(TEXT(G84,"dddd"))</f>
        <v>SATURDAY</v>
      </c>
      <c r="H83" s="16" t="str">
        <f t="shared" ref="H83" si="25">UPPER(TEXT(H84,"dddd"))</f>
        <v>SUNDAY</v>
      </c>
    </row>
    <row r="84" spans="1:8" ht="16.5" customHeight="1" x14ac:dyDescent="0.3">
      <c r="B84" s="5">
        <f t="array" ref="B84:H84">Days+1+DATE(Calendar6Year,Calendar6MonthOption,1)-WEEKDAY(DATE(Calendar6Year,Calendar6MonthOption,1),WeekdayOption)</f>
        <v>42156</v>
      </c>
      <c r="C84" s="5">
        <v>42157</v>
      </c>
      <c r="D84" s="5">
        <v>42158</v>
      </c>
      <c r="E84" s="5">
        <v>42159</v>
      </c>
      <c r="F84" s="5">
        <v>42160</v>
      </c>
      <c r="G84" s="5">
        <v>42161</v>
      </c>
      <c r="H84" s="7">
        <v>42162</v>
      </c>
    </row>
    <row r="85" spans="1:8" ht="56.25" customHeight="1" x14ac:dyDescent="0.3">
      <c r="B85" s="6"/>
      <c r="C85" s="6"/>
      <c r="D85" s="6"/>
      <c r="E85" s="6"/>
      <c r="F85" s="6"/>
      <c r="G85" s="6"/>
      <c r="H85" s="8"/>
    </row>
    <row r="86" spans="1:8" ht="16.5" customHeight="1" x14ac:dyDescent="0.3">
      <c r="B86" s="5">
        <f t="array" ref="B86:H86">Days+8+DATE(Calendar6Year,Calendar6MonthOption,1)-WEEKDAY(DATE(Calendar6Year,Calendar6MonthOption,1),WeekdayOption)</f>
        <v>42163</v>
      </c>
      <c r="C86" s="5">
        <v>42164</v>
      </c>
      <c r="D86" s="5">
        <v>42165</v>
      </c>
      <c r="E86" s="5">
        <v>42166</v>
      </c>
      <c r="F86" s="5">
        <v>42167</v>
      </c>
      <c r="G86" s="5">
        <v>42168</v>
      </c>
      <c r="H86" s="7">
        <v>42169</v>
      </c>
    </row>
    <row r="87" spans="1:8" ht="56.25" customHeight="1" x14ac:dyDescent="0.3">
      <c r="B87" s="6"/>
      <c r="C87" s="6"/>
      <c r="D87" s="6"/>
      <c r="E87" s="6"/>
      <c r="F87" s="6"/>
      <c r="G87" s="6"/>
      <c r="H87" s="8"/>
    </row>
    <row r="88" spans="1:8" ht="16.5" customHeight="1" x14ac:dyDescent="0.3">
      <c r="B88" s="5">
        <f t="array" ref="B88:H88">Days+15+DATE(Calendar6Year,Calendar6MonthOption,1)-WEEKDAY(DATE(Calendar6Year,Calendar6MonthOption,1),WeekdayOption)</f>
        <v>42170</v>
      </c>
      <c r="C88" s="5">
        <v>42171</v>
      </c>
      <c r="D88" s="5">
        <v>42172</v>
      </c>
      <c r="E88" s="5">
        <v>42173</v>
      </c>
      <c r="F88" s="5">
        <v>42174</v>
      </c>
      <c r="G88" s="5">
        <v>42175</v>
      </c>
      <c r="H88" s="7">
        <v>42176</v>
      </c>
    </row>
    <row r="89" spans="1:8" ht="56.25" customHeight="1" x14ac:dyDescent="0.3">
      <c r="B89" s="6"/>
      <c r="C89" s="6"/>
      <c r="D89" s="6"/>
      <c r="E89" s="6"/>
      <c r="F89" s="6"/>
      <c r="G89" s="6"/>
      <c r="H89" s="8"/>
    </row>
    <row r="90" spans="1:8" ht="16.5" customHeight="1" x14ac:dyDescent="0.3">
      <c r="B90" s="5">
        <f t="array" ref="B90:H90">Days+22+DATE(Calendar6Year,Calendar6MonthOption,1)-WEEKDAY(DATE(Calendar6Year,Calendar6MonthOption,1),WeekdayOption)</f>
        <v>42177</v>
      </c>
      <c r="C90" s="5">
        <v>42178</v>
      </c>
      <c r="D90" s="5">
        <v>42179</v>
      </c>
      <c r="E90" s="5">
        <v>42180</v>
      </c>
      <c r="F90" s="5">
        <v>42181</v>
      </c>
      <c r="G90" s="5">
        <v>42182</v>
      </c>
      <c r="H90" s="7">
        <v>42183</v>
      </c>
    </row>
    <row r="91" spans="1:8" ht="56.25" customHeight="1" x14ac:dyDescent="0.3">
      <c r="B91" s="6"/>
      <c r="C91" s="6"/>
      <c r="D91" s="6"/>
      <c r="E91" s="6"/>
      <c r="F91" s="6"/>
      <c r="G91" s="6"/>
      <c r="H91" s="8"/>
    </row>
    <row r="92" spans="1:8" ht="16.5" customHeight="1" x14ac:dyDescent="0.3">
      <c r="B92" s="5">
        <f t="array" ref="B92:H92">Days+29+DATE(Calendar6Year,Calendar6MonthOption,1)-WEEKDAY(DATE(Calendar6Year,Calendar6MonthOption,1),WeekdayOption)</f>
        <v>42184</v>
      </c>
      <c r="C92" s="5">
        <v>42185</v>
      </c>
      <c r="D92" s="5">
        <v>42186</v>
      </c>
      <c r="E92" s="5">
        <v>42187</v>
      </c>
      <c r="F92" s="5">
        <v>42188</v>
      </c>
      <c r="G92" s="5">
        <v>42189</v>
      </c>
      <c r="H92" s="7">
        <v>42190</v>
      </c>
    </row>
    <row r="93" spans="1:8" ht="57" customHeight="1" x14ac:dyDescent="0.3">
      <c r="B93" s="6"/>
      <c r="C93" s="6"/>
      <c r="D93" s="6"/>
      <c r="E93" s="6"/>
      <c r="F93" s="6"/>
      <c r="G93" s="6"/>
      <c r="H93" s="9"/>
    </row>
    <row r="94" spans="1:8" ht="16.5" customHeight="1" x14ac:dyDescent="0.3">
      <c r="B94" s="5">
        <f t="array" ref="B94:C94">Days+36+DATE(Calendar6Year,Calendar6MonthOption,1)-WEEKDAY(DATE(Calendar6Year,Calendar6MonthOption,1),WeekdayOption)</f>
        <v>42191</v>
      </c>
      <c r="C94" s="5">
        <v>42192</v>
      </c>
      <c r="D94" s="25" t="s">
        <v>0</v>
      </c>
      <c r="E94" s="26"/>
      <c r="F94" s="26"/>
      <c r="G94" s="26"/>
      <c r="H94" s="26"/>
    </row>
    <row r="95" spans="1:8" ht="63.75" customHeight="1" x14ac:dyDescent="0.3">
      <c r="B95" s="6"/>
      <c r="C95" s="6"/>
      <c r="D95" s="24"/>
      <c r="E95" s="24"/>
      <c r="F95" s="24"/>
      <c r="G95" s="24"/>
      <c r="H95" s="24"/>
    </row>
    <row r="96" spans="1:8" s="23" customFormat="1" ht="19.5" customHeight="1" x14ac:dyDescent="0.3">
      <c r="A96" s="20"/>
      <c r="B96" s="21"/>
      <c r="C96" s="21"/>
      <c r="D96" s="22"/>
      <c r="E96" s="22"/>
      <c r="F96" s="22"/>
      <c r="G96" s="22"/>
      <c r="H96" s="22"/>
    </row>
    <row r="97" spans="1:8" s="1" customFormat="1" ht="54" customHeight="1" x14ac:dyDescent="0.9">
      <c r="B97" s="13">
        <f>YEAR(DATE(Calendar6Year,Calendar6MonthOption+1,1))</f>
        <v>2015</v>
      </c>
      <c r="C97" s="18" t="str">
        <f>TEXT(DATE(Calendar6Year,Calendar6MonthOption+1,1),"mmmm")</f>
        <v>July</v>
      </c>
      <c r="D97" s="4"/>
      <c r="E97" s="4"/>
      <c r="F97" s="4"/>
      <c r="G97" s="4"/>
    </row>
    <row r="98" spans="1:8" s="1" customFormat="1" ht="48.75" customHeight="1" x14ac:dyDescent="0.9">
      <c r="B98" s="10"/>
      <c r="C98"/>
      <c r="D98" s="4"/>
      <c r="E98" s="4"/>
      <c r="F98" s="4"/>
      <c r="G98" s="4"/>
    </row>
    <row r="99" spans="1:8" s="3" customFormat="1" ht="14.25" customHeight="1" x14ac:dyDescent="0.25">
      <c r="A99" s="2"/>
      <c r="B99" s="16" t="str">
        <f>UPPER(TEXT(B100,"dddd"))</f>
        <v>MONDAY</v>
      </c>
      <c r="C99" s="17" t="str">
        <f t="shared" ref="C99" si="26">UPPER(TEXT(C100,"dddd"))</f>
        <v>TUESDAY</v>
      </c>
      <c r="D99" s="16" t="str">
        <f t="shared" ref="D99" si="27">UPPER(TEXT(D100,"dddd"))</f>
        <v>WEDNESDAY</v>
      </c>
      <c r="E99" s="17" t="str">
        <f t="shared" ref="E99" si="28">UPPER(TEXT(E100,"dddd"))</f>
        <v>THURSDAY</v>
      </c>
      <c r="F99" s="16" t="str">
        <f t="shared" ref="F99" si="29">UPPER(TEXT(F100,"dddd"))</f>
        <v>FRIDAY</v>
      </c>
      <c r="G99" s="17" t="str">
        <f t="shared" ref="G99" si="30">UPPER(TEXT(G100,"dddd"))</f>
        <v>SATURDAY</v>
      </c>
      <c r="H99" s="16" t="str">
        <f t="shared" ref="H99" si="31">UPPER(TEXT(H100,"dddd"))</f>
        <v>SUNDAY</v>
      </c>
    </row>
    <row r="100" spans="1:8" ht="16.5" customHeight="1" x14ac:dyDescent="0.3">
      <c r="B100" s="5">
        <f t="array" ref="B100:H100">Days+1+DATE(Calendar7Year,Calendar7MonthOption,1)-WEEKDAY(DATE(Calendar7Year,Calendar7MonthOption,1),WeekdayOption)</f>
        <v>42184</v>
      </c>
      <c r="C100" s="5">
        <v>42185</v>
      </c>
      <c r="D100" s="5">
        <v>42186</v>
      </c>
      <c r="E100" s="5">
        <v>42187</v>
      </c>
      <c r="F100" s="5">
        <v>42188</v>
      </c>
      <c r="G100" s="5">
        <v>42189</v>
      </c>
      <c r="H100" s="7">
        <v>42190</v>
      </c>
    </row>
    <row r="101" spans="1:8" ht="56.25" customHeight="1" x14ac:dyDescent="0.3">
      <c r="B101" s="6"/>
      <c r="C101" s="6"/>
      <c r="D101" s="6"/>
      <c r="E101" s="6"/>
      <c r="F101" s="6"/>
      <c r="G101" s="6"/>
      <c r="H101" s="8"/>
    </row>
    <row r="102" spans="1:8" ht="16.5" customHeight="1" x14ac:dyDescent="0.3">
      <c r="B102" s="5">
        <f t="array" ref="B102:H102">Days+8+DATE(Calendar7Year,Calendar7MonthOption,1)-WEEKDAY(DATE(Calendar7Year,Calendar7MonthOption,1),WeekdayOption)</f>
        <v>42191</v>
      </c>
      <c r="C102" s="5">
        <v>42192</v>
      </c>
      <c r="D102" s="5">
        <v>42193</v>
      </c>
      <c r="E102" s="5">
        <v>42194</v>
      </c>
      <c r="F102" s="5">
        <v>42195</v>
      </c>
      <c r="G102" s="5">
        <v>42196</v>
      </c>
      <c r="H102" s="7">
        <v>42197</v>
      </c>
    </row>
    <row r="103" spans="1:8" ht="56.25" customHeight="1" x14ac:dyDescent="0.3">
      <c r="B103" s="6"/>
      <c r="C103" s="6"/>
      <c r="D103" s="6"/>
      <c r="E103" s="6"/>
      <c r="F103" s="6"/>
      <c r="G103" s="6"/>
      <c r="H103" s="8"/>
    </row>
    <row r="104" spans="1:8" ht="16.5" customHeight="1" x14ac:dyDescent="0.3">
      <c r="B104" s="5">
        <f t="array" ref="B104:H104">Days+15+DATE(Calendar7Year,Calendar7MonthOption,1)-WEEKDAY(DATE(Calendar7Year,Calendar7MonthOption,1),WeekdayOption)</f>
        <v>42198</v>
      </c>
      <c r="C104" s="5">
        <v>42199</v>
      </c>
      <c r="D104" s="5">
        <v>42200</v>
      </c>
      <c r="E104" s="5">
        <v>42201</v>
      </c>
      <c r="F104" s="5">
        <v>42202</v>
      </c>
      <c r="G104" s="5">
        <v>42203</v>
      </c>
      <c r="H104" s="7">
        <v>42204</v>
      </c>
    </row>
    <row r="105" spans="1:8" ht="56.25" customHeight="1" x14ac:dyDescent="0.3">
      <c r="B105" s="6"/>
      <c r="C105" s="6"/>
      <c r="D105" s="6"/>
      <c r="E105" s="6"/>
      <c r="F105" s="6"/>
      <c r="G105" s="6"/>
      <c r="H105" s="8"/>
    </row>
    <row r="106" spans="1:8" ht="16.5" customHeight="1" x14ac:dyDescent="0.3">
      <c r="B106" s="5">
        <f t="array" ref="B106:H106">Days+22+DATE(Calendar7Year,Calendar7MonthOption,1)-WEEKDAY(DATE(Calendar7Year,Calendar7MonthOption,1),WeekdayOption)</f>
        <v>42205</v>
      </c>
      <c r="C106" s="5">
        <v>42206</v>
      </c>
      <c r="D106" s="5">
        <v>42207</v>
      </c>
      <c r="E106" s="5">
        <v>42208</v>
      </c>
      <c r="F106" s="5">
        <v>42209</v>
      </c>
      <c r="G106" s="5">
        <v>42210</v>
      </c>
      <c r="H106" s="7">
        <v>42211</v>
      </c>
    </row>
    <row r="107" spans="1:8" ht="56.25" customHeight="1" x14ac:dyDescent="0.3">
      <c r="B107" s="6"/>
      <c r="C107" s="6"/>
      <c r="D107" s="6"/>
      <c r="E107" s="6"/>
      <c r="F107" s="6"/>
      <c r="G107" s="6"/>
      <c r="H107" s="8"/>
    </row>
    <row r="108" spans="1:8" ht="16.5" customHeight="1" x14ac:dyDescent="0.3">
      <c r="B108" s="5">
        <f t="array" ref="B108:H108">Days+29+DATE(Calendar7Year,Calendar7MonthOption,1)-WEEKDAY(DATE(Calendar7Year,Calendar7MonthOption,1),WeekdayOption)</f>
        <v>42212</v>
      </c>
      <c r="C108" s="5">
        <v>42213</v>
      </c>
      <c r="D108" s="5">
        <v>42214</v>
      </c>
      <c r="E108" s="5">
        <v>42215</v>
      </c>
      <c r="F108" s="5">
        <v>42216</v>
      </c>
      <c r="G108" s="5">
        <v>42217</v>
      </c>
      <c r="H108" s="7">
        <v>42218</v>
      </c>
    </row>
    <row r="109" spans="1:8" ht="57" customHeight="1" x14ac:dyDescent="0.3">
      <c r="B109" s="6"/>
      <c r="C109" s="6"/>
      <c r="D109" s="6"/>
      <c r="E109" s="6"/>
      <c r="F109" s="6"/>
      <c r="G109" s="6"/>
      <c r="H109" s="9"/>
    </row>
    <row r="110" spans="1:8" ht="16.5" customHeight="1" x14ac:dyDescent="0.3">
      <c r="B110" s="5">
        <f t="array" ref="B110:C110">Days+36+DATE(Calendar7Year,Calendar7MonthOption,1)-WEEKDAY(DATE(Calendar7Year,Calendar7MonthOption,1),WeekdayOption)</f>
        <v>42219</v>
      </c>
      <c r="C110" s="5">
        <v>42220</v>
      </c>
      <c r="D110" s="25" t="s">
        <v>0</v>
      </c>
      <c r="E110" s="26"/>
      <c r="F110" s="26"/>
      <c r="G110" s="26"/>
      <c r="H110" s="26"/>
    </row>
    <row r="111" spans="1:8" ht="63.75" customHeight="1" x14ac:dyDescent="0.3">
      <c r="B111" s="6"/>
      <c r="C111" s="6"/>
      <c r="D111" s="24"/>
      <c r="E111" s="24"/>
      <c r="F111" s="24"/>
      <c r="G111" s="24"/>
      <c r="H111" s="24"/>
    </row>
    <row r="112" spans="1:8" s="23" customFormat="1" ht="19.5" customHeight="1" x14ac:dyDescent="0.3">
      <c r="A112" s="20"/>
      <c r="B112" s="21"/>
      <c r="C112" s="21"/>
      <c r="D112" s="22"/>
      <c r="E112" s="22"/>
      <c r="F112" s="22"/>
      <c r="G112" s="22"/>
      <c r="H112" s="22"/>
    </row>
    <row r="113" spans="1:8" s="1" customFormat="1" ht="54" customHeight="1" x14ac:dyDescent="0.9">
      <c r="B113" s="13">
        <f>YEAR(DATE(Calendar7Year,Calendar7MonthOption+1,1))</f>
        <v>2015</v>
      </c>
      <c r="C113" s="18" t="str">
        <f>TEXT(DATE(Calendar7Year,Calendar7MonthOption+1,1),"mmmm")</f>
        <v>August</v>
      </c>
      <c r="D113" s="4"/>
      <c r="E113" s="4"/>
      <c r="F113" s="4"/>
      <c r="G113" s="4"/>
    </row>
    <row r="114" spans="1:8" s="1" customFormat="1" ht="48.75" customHeight="1" x14ac:dyDescent="0.9">
      <c r="B114" s="10"/>
      <c r="C114"/>
      <c r="D114" s="4"/>
      <c r="E114" s="4"/>
      <c r="F114" s="4"/>
      <c r="G114" s="4"/>
    </row>
    <row r="115" spans="1:8" s="3" customFormat="1" ht="14.25" customHeight="1" x14ac:dyDescent="0.25">
      <c r="A115" s="2"/>
      <c r="B115" s="16" t="str">
        <f>UPPER(TEXT(B116,"dddd"))</f>
        <v>MONDAY</v>
      </c>
      <c r="C115" s="17" t="str">
        <f t="shared" ref="C115" si="32">UPPER(TEXT(C116,"dddd"))</f>
        <v>TUESDAY</v>
      </c>
      <c r="D115" s="16" t="str">
        <f t="shared" ref="D115" si="33">UPPER(TEXT(D116,"dddd"))</f>
        <v>WEDNESDAY</v>
      </c>
      <c r="E115" s="17" t="str">
        <f t="shared" ref="E115" si="34">UPPER(TEXT(E116,"dddd"))</f>
        <v>THURSDAY</v>
      </c>
      <c r="F115" s="16" t="str">
        <f t="shared" ref="F115" si="35">UPPER(TEXT(F116,"dddd"))</f>
        <v>FRIDAY</v>
      </c>
      <c r="G115" s="17" t="str">
        <f t="shared" ref="G115" si="36">UPPER(TEXT(G116,"dddd"))</f>
        <v>SATURDAY</v>
      </c>
      <c r="H115" s="16" t="str">
        <f t="shared" ref="H115" si="37">UPPER(TEXT(H116,"dddd"))</f>
        <v>SUNDAY</v>
      </c>
    </row>
    <row r="116" spans="1:8" ht="16.5" customHeight="1" x14ac:dyDescent="0.3">
      <c r="B116" s="5">
        <f t="array" ref="B116:H116">Days+1+DATE(Calendar8Year,Calendar8MonthOption,1)-WEEKDAY(DATE(Calendar8Year,Calendar8MonthOption,1),WeekdayOption)</f>
        <v>42212</v>
      </c>
      <c r="C116" s="5">
        <v>42213</v>
      </c>
      <c r="D116" s="5">
        <v>42214</v>
      </c>
      <c r="E116" s="5">
        <v>42215</v>
      </c>
      <c r="F116" s="5">
        <v>42216</v>
      </c>
      <c r="G116" s="5">
        <v>42217</v>
      </c>
      <c r="H116" s="7">
        <v>42218</v>
      </c>
    </row>
    <row r="117" spans="1:8" ht="56.25" customHeight="1" x14ac:dyDescent="0.3">
      <c r="B117" s="6"/>
      <c r="C117" s="6"/>
      <c r="D117" s="6"/>
      <c r="E117" s="6"/>
      <c r="F117" s="6"/>
      <c r="G117" s="6"/>
      <c r="H117" s="8"/>
    </row>
    <row r="118" spans="1:8" ht="16.5" customHeight="1" x14ac:dyDescent="0.3">
      <c r="B118" s="5">
        <f t="array" ref="B118:H118">Days+8+DATE(Calendar8Year,Calendar8MonthOption,1)-WEEKDAY(DATE(Calendar8Year,Calendar8MonthOption,1),WeekdayOption)</f>
        <v>42219</v>
      </c>
      <c r="C118" s="5">
        <v>42220</v>
      </c>
      <c r="D118" s="5">
        <v>42221</v>
      </c>
      <c r="E118" s="5">
        <v>42222</v>
      </c>
      <c r="F118" s="5">
        <v>42223</v>
      </c>
      <c r="G118" s="5">
        <v>42224</v>
      </c>
      <c r="H118" s="7">
        <v>42225</v>
      </c>
    </row>
    <row r="119" spans="1:8" ht="56.25" customHeight="1" x14ac:dyDescent="0.3">
      <c r="B119" s="6"/>
      <c r="C119" s="6"/>
      <c r="D119" s="6"/>
      <c r="E119" s="6"/>
      <c r="F119" s="6"/>
      <c r="G119" s="6"/>
      <c r="H119" s="8"/>
    </row>
    <row r="120" spans="1:8" ht="16.5" customHeight="1" x14ac:dyDescent="0.3">
      <c r="B120" s="5">
        <f t="array" ref="B120:H120">Days+15+DATE(Calendar8Year,Calendar8MonthOption,1)-WEEKDAY(DATE(Calendar8Year,Calendar8MonthOption,1),WeekdayOption)</f>
        <v>42226</v>
      </c>
      <c r="C120" s="5">
        <v>42227</v>
      </c>
      <c r="D120" s="5">
        <v>42228</v>
      </c>
      <c r="E120" s="5">
        <v>42229</v>
      </c>
      <c r="F120" s="5">
        <v>42230</v>
      </c>
      <c r="G120" s="5">
        <v>42231</v>
      </c>
      <c r="H120" s="7">
        <v>42232</v>
      </c>
    </row>
    <row r="121" spans="1:8" ht="56.25" customHeight="1" x14ac:dyDescent="0.3">
      <c r="B121" s="6"/>
      <c r="C121" s="6"/>
      <c r="D121" s="6"/>
      <c r="E121" s="6"/>
      <c r="F121" s="6"/>
      <c r="G121" s="6"/>
      <c r="H121" s="8"/>
    </row>
    <row r="122" spans="1:8" ht="16.5" customHeight="1" x14ac:dyDescent="0.3">
      <c r="B122" s="5">
        <f t="array" ref="B122:H122">Days+22+DATE(Calendar8Year,Calendar8MonthOption,1)-WEEKDAY(DATE(Calendar8Year,Calendar8MonthOption,1),WeekdayOption)</f>
        <v>42233</v>
      </c>
      <c r="C122" s="5">
        <v>42234</v>
      </c>
      <c r="D122" s="5">
        <v>42235</v>
      </c>
      <c r="E122" s="5">
        <v>42236</v>
      </c>
      <c r="F122" s="5">
        <v>42237</v>
      </c>
      <c r="G122" s="5">
        <v>42238</v>
      </c>
      <c r="H122" s="7">
        <v>42239</v>
      </c>
    </row>
    <row r="123" spans="1:8" ht="56.25" customHeight="1" x14ac:dyDescent="0.3">
      <c r="B123" s="6"/>
      <c r="C123" s="6"/>
      <c r="D123" s="6"/>
      <c r="E123" s="6"/>
      <c r="F123" s="6"/>
      <c r="G123" s="6"/>
      <c r="H123" s="8"/>
    </row>
    <row r="124" spans="1:8" ht="16.5" customHeight="1" x14ac:dyDescent="0.3">
      <c r="B124" s="5">
        <f t="array" ref="B124:H124">Days+29+DATE(Calendar8Year,Calendar8MonthOption,1)-WEEKDAY(DATE(Calendar8Year,Calendar8MonthOption,1),WeekdayOption)</f>
        <v>42240</v>
      </c>
      <c r="C124" s="5">
        <v>42241</v>
      </c>
      <c r="D124" s="5">
        <v>42242</v>
      </c>
      <c r="E124" s="5">
        <v>42243</v>
      </c>
      <c r="F124" s="5">
        <v>42244</v>
      </c>
      <c r="G124" s="5">
        <v>42245</v>
      </c>
      <c r="H124" s="7">
        <v>42246</v>
      </c>
    </row>
    <row r="125" spans="1:8" ht="57" customHeight="1" x14ac:dyDescent="0.3">
      <c r="B125" s="6"/>
      <c r="C125" s="6"/>
      <c r="D125" s="6"/>
      <c r="E125" s="6"/>
      <c r="F125" s="6"/>
      <c r="G125" s="6"/>
      <c r="H125" s="9"/>
    </row>
    <row r="126" spans="1:8" ht="16.5" customHeight="1" x14ac:dyDescent="0.3">
      <c r="B126" s="5">
        <f t="array" ref="B126:C126">Days+36+DATE(Calendar8Year,Calendar8MonthOption,1)-WEEKDAY(DATE(Calendar8Year,Calendar8MonthOption,1),WeekdayOption)</f>
        <v>42247</v>
      </c>
      <c r="C126" s="5">
        <v>42248</v>
      </c>
      <c r="D126" s="25" t="s">
        <v>0</v>
      </c>
      <c r="E126" s="26"/>
      <c r="F126" s="26"/>
      <c r="G126" s="26"/>
      <c r="H126" s="26"/>
    </row>
    <row r="127" spans="1:8" ht="63.75" customHeight="1" x14ac:dyDescent="0.3">
      <c r="B127" s="6"/>
      <c r="C127" s="6"/>
      <c r="D127" s="24"/>
      <c r="E127" s="24"/>
      <c r="F127" s="24"/>
      <c r="G127" s="24"/>
      <c r="H127" s="24"/>
    </row>
    <row r="128" spans="1:8" s="23" customFormat="1" ht="19.5" customHeight="1" x14ac:dyDescent="0.3">
      <c r="A128" s="20"/>
      <c r="B128" s="21"/>
      <c r="C128" s="21"/>
      <c r="D128" s="22"/>
      <c r="E128" s="22"/>
      <c r="F128" s="22"/>
      <c r="G128" s="22"/>
      <c r="H128" s="22"/>
    </row>
    <row r="129" spans="1:8" s="1" customFormat="1" ht="54" customHeight="1" x14ac:dyDescent="0.9">
      <c r="B129" s="13">
        <f>YEAR(DATE(Calendar8Year,Calendar8MonthOption+1,1))</f>
        <v>2015</v>
      </c>
      <c r="C129" s="18" t="str">
        <f>TEXT(DATE(Calendar8Year,Calendar8MonthOption+1,1),"mmmm")</f>
        <v>September</v>
      </c>
      <c r="D129" s="4"/>
      <c r="E129" s="4"/>
      <c r="F129" s="4"/>
      <c r="G129" s="4"/>
    </row>
    <row r="130" spans="1:8" s="1" customFormat="1" ht="48.75" customHeight="1" x14ac:dyDescent="0.9">
      <c r="B130" s="10"/>
      <c r="C130"/>
      <c r="D130" s="4"/>
      <c r="E130" s="4"/>
      <c r="F130" s="4"/>
      <c r="G130" s="4"/>
    </row>
    <row r="131" spans="1:8" s="3" customFormat="1" ht="14.25" customHeight="1" x14ac:dyDescent="0.25">
      <c r="A131" s="2"/>
      <c r="B131" s="16" t="str">
        <f>UPPER(TEXT(B132,"dddd"))</f>
        <v>MONDAY</v>
      </c>
      <c r="C131" s="17" t="str">
        <f t="shared" ref="C131" si="38">UPPER(TEXT(C132,"dddd"))</f>
        <v>TUESDAY</v>
      </c>
      <c r="D131" s="16" t="str">
        <f t="shared" ref="D131" si="39">UPPER(TEXT(D132,"dddd"))</f>
        <v>WEDNESDAY</v>
      </c>
      <c r="E131" s="17" t="str">
        <f t="shared" ref="E131" si="40">UPPER(TEXT(E132,"dddd"))</f>
        <v>THURSDAY</v>
      </c>
      <c r="F131" s="16" t="str">
        <f t="shared" ref="F131" si="41">UPPER(TEXT(F132,"dddd"))</f>
        <v>FRIDAY</v>
      </c>
      <c r="G131" s="17" t="str">
        <f t="shared" ref="G131" si="42">UPPER(TEXT(G132,"dddd"))</f>
        <v>SATURDAY</v>
      </c>
      <c r="H131" s="16" t="str">
        <f t="shared" ref="H131" si="43">UPPER(TEXT(H132,"dddd"))</f>
        <v>SUNDAY</v>
      </c>
    </row>
    <row r="132" spans="1:8" ht="16.5" customHeight="1" x14ac:dyDescent="0.3">
      <c r="B132" s="5">
        <f t="array" ref="B132:H132">Days+1+DATE(Calendar9Year,Calendar9MonthOption,1)-WEEKDAY(DATE(Calendar9Year,Calendar9MonthOption,1),WeekdayOption)</f>
        <v>42247</v>
      </c>
      <c r="C132" s="5">
        <v>42248</v>
      </c>
      <c r="D132" s="5">
        <v>42249</v>
      </c>
      <c r="E132" s="5">
        <v>42250</v>
      </c>
      <c r="F132" s="5">
        <v>42251</v>
      </c>
      <c r="G132" s="5">
        <v>42252</v>
      </c>
      <c r="H132" s="7">
        <v>42253</v>
      </c>
    </row>
    <row r="133" spans="1:8" ht="56.25" customHeight="1" x14ac:dyDescent="0.3">
      <c r="B133" s="6"/>
      <c r="C133" s="6"/>
      <c r="D133" s="6"/>
      <c r="E133" s="6"/>
      <c r="F133" s="6"/>
      <c r="G133" s="6"/>
      <c r="H133" s="8"/>
    </row>
    <row r="134" spans="1:8" ht="16.5" customHeight="1" x14ac:dyDescent="0.3">
      <c r="B134" s="5">
        <f t="array" ref="B134:H134">Days+8+DATE(Calendar9Year,Calendar9MonthOption,1)-WEEKDAY(DATE(Calendar9Year,Calendar9MonthOption,1),WeekdayOption)</f>
        <v>42254</v>
      </c>
      <c r="C134" s="5">
        <v>42255</v>
      </c>
      <c r="D134" s="5">
        <v>42256</v>
      </c>
      <c r="E134" s="5">
        <v>42257</v>
      </c>
      <c r="F134" s="5">
        <v>42258</v>
      </c>
      <c r="G134" s="5">
        <v>42259</v>
      </c>
      <c r="H134" s="7">
        <v>42260</v>
      </c>
    </row>
    <row r="135" spans="1:8" ht="56.25" customHeight="1" x14ac:dyDescent="0.3">
      <c r="B135" s="6"/>
      <c r="C135" s="6"/>
      <c r="D135" s="6"/>
      <c r="E135" s="6"/>
      <c r="F135" s="6"/>
      <c r="G135" s="6"/>
      <c r="H135" s="8"/>
    </row>
    <row r="136" spans="1:8" ht="16.5" customHeight="1" x14ac:dyDescent="0.3">
      <c r="B136" s="5">
        <f t="array" ref="B136:H136">Days+15+DATE(Calendar9Year,Calendar9MonthOption,1)-WEEKDAY(DATE(Calendar9Year,Calendar9MonthOption,1),WeekdayOption)</f>
        <v>42261</v>
      </c>
      <c r="C136" s="5">
        <v>42262</v>
      </c>
      <c r="D136" s="5">
        <v>42263</v>
      </c>
      <c r="E136" s="5">
        <v>42264</v>
      </c>
      <c r="F136" s="5">
        <v>42265</v>
      </c>
      <c r="G136" s="5">
        <v>42266</v>
      </c>
      <c r="H136" s="7">
        <v>42267</v>
      </c>
    </row>
    <row r="137" spans="1:8" ht="56.25" customHeight="1" x14ac:dyDescent="0.3">
      <c r="B137" s="6"/>
      <c r="C137" s="6"/>
      <c r="D137" s="6"/>
      <c r="E137" s="6"/>
      <c r="F137" s="6"/>
      <c r="G137" s="6"/>
      <c r="H137" s="8"/>
    </row>
    <row r="138" spans="1:8" ht="16.5" customHeight="1" x14ac:dyDescent="0.3">
      <c r="B138" s="5">
        <f t="array" ref="B138:H138">Days+22+DATE(Calendar9Year,Calendar9MonthOption,1)-WEEKDAY(DATE(Calendar9Year,Calendar9MonthOption,1),WeekdayOption)</f>
        <v>42268</v>
      </c>
      <c r="C138" s="5">
        <v>42269</v>
      </c>
      <c r="D138" s="5">
        <v>42270</v>
      </c>
      <c r="E138" s="5">
        <v>42271</v>
      </c>
      <c r="F138" s="5">
        <v>42272</v>
      </c>
      <c r="G138" s="5">
        <v>42273</v>
      </c>
      <c r="H138" s="7">
        <v>42274</v>
      </c>
    </row>
    <row r="139" spans="1:8" ht="56.25" customHeight="1" x14ac:dyDescent="0.3">
      <c r="B139" s="6"/>
      <c r="C139" s="6"/>
      <c r="D139" s="6"/>
      <c r="E139" s="6"/>
      <c r="F139" s="6"/>
      <c r="G139" s="6"/>
      <c r="H139" s="8"/>
    </row>
    <row r="140" spans="1:8" ht="16.5" customHeight="1" x14ac:dyDescent="0.3">
      <c r="B140" s="5">
        <f t="array" ref="B140:H140">Days+29+DATE(Calendar9Year,Calendar9MonthOption,1)-WEEKDAY(DATE(Calendar9Year,Calendar9MonthOption,1),WeekdayOption)</f>
        <v>42275</v>
      </c>
      <c r="C140" s="5">
        <v>42276</v>
      </c>
      <c r="D140" s="5">
        <v>42277</v>
      </c>
      <c r="E140" s="5">
        <v>42278</v>
      </c>
      <c r="F140" s="5">
        <v>42279</v>
      </c>
      <c r="G140" s="5">
        <v>42280</v>
      </c>
      <c r="H140" s="7">
        <v>42281</v>
      </c>
    </row>
    <row r="141" spans="1:8" ht="57" customHeight="1" x14ac:dyDescent="0.3">
      <c r="B141" s="6"/>
      <c r="C141" s="6"/>
      <c r="D141" s="6"/>
      <c r="E141" s="6"/>
      <c r="F141" s="6"/>
      <c r="G141" s="6"/>
      <c r="H141" s="9"/>
    </row>
    <row r="142" spans="1:8" ht="16.5" customHeight="1" x14ac:dyDescent="0.3">
      <c r="B142" s="5">
        <f t="array" ref="B142:C142">Days+36+DATE(Calendar9Year,Calendar9MonthOption,1)-WEEKDAY(DATE(Calendar9Year,Calendar9MonthOption,1),WeekdayOption)</f>
        <v>42282</v>
      </c>
      <c r="C142" s="5">
        <v>42283</v>
      </c>
      <c r="D142" s="25" t="s">
        <v>0</v>
      </c>
      <c r="E142" s="26"/>
      <c r="F142" s="26"/>
      <c r="G142" s="26"/>
      <c r="H142" s="26"/>
    </row>
    <row r="143" spans="1:8" ht="63.75" customHeight="1" x14ac:dyDescent="0.3">
      <c r="B143" s="6"/>
      <c r="C143" s="6"/>
      <c r="D143" s="24"/>
      <c r="E143" s="24"/>
      <c r="F143" s="24"/>
      <c r="G143" s="24"/>
      <c r="H143" s="24"/>
    </row>
    <row r="144" spans="1:8" s="23" customFormat="1" ht="19.5" customHeight="1" x14ac:dyDescent="0.3">
      <c r="A144" s="20"/>
      <c r="B144" s="21"/>
      <c r="C144" s="21"/>
      <c r="D144" s="22"/>
      <c r="E144" s="22"/>
      <c r="F144" s="22"/>
      <c r="G144" s="22"/>
      <c r="H144" s="22"/>
    </row>
    <row r="145" spans="1:8" s="1" customFormat="1" ht="54" customHeight="1" x14ac:dyDescent="0.9">
      <c r="B145" s="13">
        <f>YEAR(DATE(Calendar9Year,Calendar9MonthOption+1,1))</f>
        <v>2015</v>
      </c>
      <c r="C145" s="18" t="str">
        <f>TEXT(DATE(Calendar9Year,Calendar9MonthOption+1,1),"mmmm")</f>
        <v>October</v>
      </c>
      <c r="D145" s="4"/>
      <c r="E145" s="4"/>
      <c r="F145" s="4"/>
      <c r="G145" s="4"/>
    </row>
    <row r="146" spans="1:8" s="1" customFormat="1" ht="48.75" customHeight="1" x14ac:dyDescent="0.9">
      <c r="B146" s="11"/>
      <c r="C146"/>
      <c r="D146" s="4"/>
      <c r="E146" s="4"/>
      <c r="F146" s="4"/>
      <c r="G146" s="4"/>
    </row>
    <row r="147" spans="1:8" s="3" customFormat="1" ht="14.25" customHeight="1" x14ac:dyDescent="0.25">
      <c r="A147" s="2"/>
      <c r="B147" s="16" t="str">
        <f>UPPER(TEXT(B148,"dddd"))</f>
        <v>MONDAY</v>
      </c>
      <c r="C147" s="17" t="str">
        <f t="shared" ref="C147:H147" si="44">UPPER(TEXT(C148,"dddd"))</f>
        <v>TUESDAY</v>
      </c>
      <c r="D147" s="16" t="str">
        <f t="shared" si="44"/>
        <v>WEDNESDAY</v>
      </c>
      <c r="E147" s="17" t="str">
        <f t="shared" si="44"/>
        <v>THURSDAY</v>
      </c>
      <c r="F147" s="16" t="str">
        <f t="shared" si="44"/>
        <v>FRIDAY</v>
      </c>
      <c r="G147" s="17" t="str">
        <f t="shared" si="44"/>
        <v>SATURDAY</v>
      </c>
      <c r="H147" s="16" t="str">
        <f t="shared" si="44"/>
        <v>SUNDAY</v>
      </c>
    </row>
    <row r="148" spans="1:8" ht="16.5" customHeight="1" x14ac:dyDescent="0.3">
      <c r="B148" s="5">
        <f t="array" ref="B148:H148">Days+1+DATE(Calendar10Year,Calendar10MonthOption,1)-WEEKDAY(DATE(Calendar10Year,Calendar10MonthOption,1),WeekdayOption)</f>
        <v>42275</v>
      </c>
      <c r="C148" s="5">
        <v>42276</v>
      </c>
      <c r="D148" s="5">
        <v>42277</v>
      </c>
      <c r="E148" s="5">
        <v>42278</v>
      </c>
      <c r="F148" s="5">
        <v>42279</v>
      </c>
      <c r="G148" s="5">
        <v>42280</v>
      </c>
      <c r="H148" s="7">
        <v>42281</v>
      </c>
    </row>
    <row r="149" spans="1:8" ht="56.25" customHeight="1" x14ac:dyDescent="0.3">
      <c r="B149" s="6"/>
      <c r="C149" s="6"/>
      <c r="D149" s="6"/>
      <c r="E149" s="6"/>
      <c r="F149" s="6"/>
      <c r="G149" s="6"/>
      <c r="H149" s="8"/>
    </row>
    <row r="150" spans="1:8" ht="16.5" customHeight="1" x14ac:dyDescent="0.3">
      <c r="B150" s="5">
        <f t="array" ref="B150:H150">Days+8+DATE(Calendar10Year,Calendar10MonthOption,1)-WEEKDAY(DATE(Calendar10Year,Calendar10MonthOption,1),WeekdayOption)</f>
        <v>42282</v>
      </c>
      <c r="C150" s="5">
        <v>42283</v>
      </c>
      <c r="D150" s="5">
        <v>42284</v>
      </c>
      <c r="E150" s="5">
        <v>42285</v>
      </c>
      <c r="F150" s="5">
        <v>42286</v>
      </c>
      <c r="G150" s="5">
        <v>42287</v>
      </c>
      <c r="H150" s="7">
        <v>42288</v>
      </c>
    </row>
    <row r="151" spans="1:8" ht="56.25" customHeight="1" x14ac:dyDescent="0.3">
      <c r="B151" s="6"/>
      <c r="C151" s="6"/>
      <c r="D151" s="6"/>
      <c r="E151" s="6"/>
      <c r="F151" s="6"/>
      <c r="G151" s="6"/>
      <c r="H151" s="8"/>
    </row>
    <row r="152" spans="1:8" ht="16.5" customHeight="1" x14ac:dyDescent="0.3">
      <c r="B152" s="5">
        <f t="array" ref="B152:H152">Days+15+DATE(Calendar10Year,Calendar10MonthOption,1)-WEEKDAY(DATE(Calendar10Year,Calendar10MonthOption,1),WeekdayOption)</f>
        <v>42289</v>
      </c>
      <c r="C152" s="5">
        <v>42290</v>
      </c>
      <c r="D152" s="5">
        <v>42291</v>
      </c>
      <c r="E152" s="5">
        <v>42292</v>
      </c>
      <c r="F152" s="5">
        <v>42293</v>
      </c>
      <c r="G152" s="5">
        <v>42294</v>
      </c>
      <c r="H152" s="7">
        <v>42295</v>
      </c>
    </row>
    <row r="153" spans="1:8" ht="56.25" customHeight="1" x14ac:dyDescent="0.3">
      <c r="B153" s="6"/>
      <c r="C153" s="6"/>
      <c r="D153" s="6"/>
      <c r="E153" s="6"/>
      <c r="F153" s="6"/>
      <c r="G153" s="6"/>
      <c r="H153" s="8"/>
    </row>
    <row r="154" spans="1:8" ht="16.5" customHeight="1" x14ac:dyDescent="0.3">
      <c r="B154" s="5">
        <f t="array" ref="B154:H154">Days+22+DATE(Calendar10Year,Calendar10MonthOption,1)-WEEKDAY(DATE(Calendar10Year,Calendar10MonthOption,1),WeekdayOption)</f>
        <v>42296</v>
      </c>
      <c r="C154" s="5">
        <v>42297</v>
      </c>
      <c r="D154" s="5">
        <v>42298</v>
      </c>
      <c r="E154" s="5">
        <v>42299</v>
      </c>
      <c r="F154" s="5">
        <v>42300</v>
      </c>
      <c r="G154" s="5">
        <v>42301</v>
      </c>
      <c r="H154" s="7">
        <v>42302</v>
      </c>
    </row>
    <row r="155" spans="1:8" ht="56.25" customHeight="1" x14ac:dyDescent="0.3">
      <c r="B155" s="6"/>
      <c r="C155" s="6"/>
      <c r="D155" s="6"/>
      <c r="E155" s="6"/>
      <c r="F155" s="6"/>
      <c r="G155" s="6"/>
      <c r="H155" s="8"/>
    </row>
    <row r="156" spans="1:8" ht="16.5" customHeight="1" x14ac:dyDescent="0.3">
      <c r="B156" s="5">
        <f t="array" ref="B156:H156">Days+29+DATE(Calendar10Year,Calendar10MonthOption,1)-WEEKDAY(DATE(Calendar10Year,Calendar10MonthOption,1),WeekdayOption)</f>
        <v>42303</v>
      </c>
      <c r="C156" s="5">
        <v>42304</v>
      </c>
      <c r="D156" s="5">
        <v>42305</v>
      </c>
      <c r="E156" s="5">
        <v>42306</v>
      </c>
      <c r="F156" s="5">
        <v>42307</v>
      </c>
      <c r="G156" s="5">
        <v>42308</v>
      </c>
      <c r="H156" s="7">
        <v>42309</v>
      </c>
    </row>
    <row r="157" spans="1:8" ht="57" customHeight="1" x14ac:dyDescent="0.3">
      <c r="B157" s="6"/>
      <c r="C157" s="6"/>
      <c r="D157" s="6"/>
      <c r="E157" s="6"/>
      <c r="F157" s="6"/>
      <c r="G157" s="6"/>
      <c r="H157" s="9"/>
    </row>
    <row r="158" spans="1:8" ht="16.5" customHeight="1" x14ac:dyDescent="0.3">
      <c r="B158" s="5">
        <f t="array" ref="B158:C158">Days+36+DATE(Calendar10Year,Calendar10MonthOption,1)-WEEKDAY(DATE(Calendar10Year,Calendar10MonthOption,1),WeekdayOption)</f>
        <v>42310</v>
      </c>
      <c r="C158" s="5">
        <v>42311</v>
      </c>
      <c r="D158" s="25" t="s">
        <v>0</v>
      </c>
      <c r="E158" s="26"/>
      <c r="F158" s="26"/>
      <c r="G158" s="26"/>
      <c r="H158" s="26"/>
    </row>
    <row r="159" spans="1:8" ht="63.75" customHeight="1" x14ac:dyDescent="0.3">
      <c r="B159" s="6"/>
      <c r="C159" s="6"/>
      <c r="D159" s="24"/>
      <c r="E159" s="24"/>
      <c r="F159" s="24"/>
      <c r="G159" s="24"/>
      <c r="H159" s="24"/>
    </row>
    <row r="160" spans="1:8" s="23" customFormat="1" ht="19.5" customHeight="1" x14ac:dyDescent="0.3">
      <c r="A160" s="20"/>
      <c r="B160" s="21"/>
      <c r="C160" s="21"/>
      <c r="D160" s="22"/>
      <c r="E160" s="22"/>
      <c r="F160" s="22"/>
      <c r="G160" s="22"/>
      <c r="H160" s="22"/>
    </row>
    <row r="161" spans="1:8" s="1" customFormat="1" ht="54" customHeight="1" x14ac:dyDescent="0.9">
      <c r="B161" s="13">
        <f>YEAR(DATE(Calendar10Year,Calendar10MonthOption+1,1))</f>
        <v>2015</v>
      </c>
      <c r="C161" s="18" t="str">
        <f>TEXT(DATE(Calendar10Year,Calendar10MonthOption+1,1),"mmmm")</f>
        <v>November</v>
      </c>
      <c r="D161" s="4"/>
      <c r="E161" s="4"/>
      <c r="F161" s="4"/>
      <c r="G161" s="4"/>
    </row>
    <row r="162" spans="1:8" s="1" customFormat="1" ht="48.75" customHeight="1" x14ac:dyDescent="0.9">
      <c r="B162" s="11"/>
      <c r="C162"/>
      <c r="D162" s="4"/>
      <c r="E162" s="4"/>
      <c r="F162" s="4"/>
      <c r="G162" s="4"/>
    </row>
    <row r="163" spans="1:8" s="3" customFormat="1" ht="14.25" customHeight="1" x14ac:dyDescent="0.25">
      <c r="A163" s="2"/>
      <c r="B163" s="16" t="str">
        <f>UPPER(TEXT(B164,"dddd"))</f>
        <v>MONDAY</v>
      </c>
      <c r="C163" s="17" t="str">
        <f t="shared" ref="C163:H163" si="45">UPPER(TEXT(C164,"dddd"))</f>
        <v>TUESDAY</v>
      </c>
      <c r="D163" s="16" t="str">
        <f t="shared" si="45"/>
        <v>WEDNESDAY</v>
      </c>
      <c r="E163" s="17" t="str">
        <f t="shared" si="45"/>
        <v>THURSDAY</v>
      </c>
      <c r="F163" s="16" t="str">
        <f t="shared" si="45"/>
        <v>FRIDAY</v>
      </c>
      <c r="G163" s="17" t="str">
        <f t="shared" si="45"/>
        <v>SATURDAY</v>
      </c>
      <c r="H163" s="16" t="str">
        <f t="shared" si="45"/>
        <v>SUNDAY</v>
      </c>
    </row>
    <row r="164" spans="1:8" ht="16.5" customHeight="1" x14ac:dyDescent="0.3">
      <c r="B164" s="5">
        <f t="array" ref="B164:H164">Days+1+DATE(Calendar11Year,Calendar11MonthOption,1)-WEEKDAY(DATE(Calendar11Year,Calendar11MonthOption,1),WeekdayOption)</f>
        <v>42303</v>
      </c>
      <c r="C164" s="5">
        <v>42304</v>
      </c>
      <c r="D164" s="5">
        <v>42305</v>
      </c>
      <c r="E164" s="5">
        <v>42306</v>
      </c>
      <c r="F164" s="5">
        <v>42307</v>
      </c>
      <c r="G164" s="5">
        <v>42308</v>
      </c>
      <c r="H164" s="7">
        <v>42309</v>
      </c>
    </row>
    <row r="165" spans="1:8" ht="56.25" customHeight="1" x14ac:dyDescent="0.3">
      <c r="B165" s="6"/>
      <c r="C165" s="6"/>
      <c r="D165" s="6"/>
      <c r="E165" s="6"/>
      <c r="F165" s="6"/>
      <c r="G165" s="6"/>
      <c r="H165" s="8"/>
    </row>
    <row r="166" spans="1:8" ht="16.5" customHeight="1" x14ac:dyDescent="0.3">
      <c r="B166" s="5">
        <f t="array" ref="B166:H166">Days+8+DATE(Calendar11Year,Calendar11MonthOption,1)-WEEKDAY(DATE(Calendar11Year,Calendar11MonthOption,1),WeekdayOption)</f>
        <v>42310</v>
      </c>
      <c r="C166" s="5">
        <v>42311</v>
      </c>
      <c r="D166" s="5">
        <v>42312</v>
      </c>
      <c r="E166" s="5">
        <v>42313</v>
      </c>
      <c r="F166" s="5">
        <v>42314</v>
      </c>
      <c r="G166" s="5">
        <v>42315</v>
      </c>
      <c r="H166" s="7">
        <v>42316</v>
      </c>
    </row>
    <row r="167" spans="1:8" ht="56.25" customHeight="1" x14ac:dyDescent="0.3">
      <c r="B167" s="6"/>
      <c r="C167" s="6"/>
      <c r="D167" s="6"/>
      <c r="E167" s="6"/>
      <c r="F167" s="6"/>
      <c r="G167" s="6"/>
      <c r="H167" s="8"/>
    </row>
    <row r="168" spans="1:8" ht="16.5" customHeight="1" x14ac:dyDescent="0.3">
      <c r="B168" s="5">
        <f t="array" ref="B168:H168">Days+15+DATE(Calendar11Year,Calendar11MonthOption,1)-WEEKDAY(DATE(Calendar11Year,Calendar11MonthOption,1),WeekdayOption)</f>
        <v>42317</v>
      </c>
      <c r="C168" s="5">
        <v>42318</v>
      </c>
      <c r="D168" s="5">
        <v>42319</v>
      </c>
      <c r="E168" s="5">
        <v>42320</v>
      </c>
      <c r="F168" s="5">
        <v>42321</v>
      </c>
      <c r="G168" s="5">
        <v>42322</v>
      </c>
      <c r="H168" s="7">
        <v>42323</v>
      </c>
    </row>
    <row r="169" spans="1:8" ht="56.25" customHeight="1" x14ac:dyDescent="0.3">
      <c r="B169" s="6"/>
      <c r="C169" s="6"/>
      <c r="D169" s="6"/>
      <c r="E169" s="6"/>
      <c r="F169" s="6"/>
      <c r="G169" s="6"/>
      <c r="H169" s="8"/>
    </row>
    <row r="170" spans="1:8" ht="16.5" customHeight="1" x14ac:dyDescent="0.3">
      <c r="B170" s="5">
        <f t="array" ref="B170:H170">Days+22+DATE(Calendar11Year,Calendar11MonthOption,1)-WEEKDAY(DATE(Calendar11Year,Calendar11MonthOption,1),WeekdayOption)</f>
        <v>42324</v>
      </c>
      <c r="C170" s="5">
        <v>42325</v>
      </c>
      <c r="D170" s="5">
        <v>42326</v>
      </c>
      <c r="E170" s="5">
        <v>42327</v>
      </c>
      <c r="F170" s="5">
        <v>42328</v>
      </c>
      <c r="G170" s="5">
        <v>42329</v>
      </c>
      <c r="H170" s="7">
        <v>42330</v>
      </c>
    </row>
    <row r="171" spans="1:8" ht="56.25" customHeight="1" x14ac:dyDescent="0.3">
      <c r="B171" s="6"/>
      <c r="C171" s="6"/>
      <c r="D171" s="6"/>
      <c r="E171" s="6"/>
      <c r="F171" s="6"/>
      <c r="G171" s="6"/>
      <c r="H171" s="8"/>
    </row>
    <row r="172" spans="1:8" ht="16.5" customHeight="1" x14ac:dyDescent="0.3">
      <c r="B172" s="5">
        <f t="array" ref="B172:H172">Days+29+DATE(Calendar11Year,Calendar11MonthOption,1)-WEEKDAY(DATE(Calendar11Year,Calendar11MonthOption,1),WeekdayOption)</f>
        <v>42331</v>
      </c>
      <c r="C172" s="5">
        <v>42332</v>
      </c>
      <c r="D172" s="5">
        <v>42333</v>
      </c>
      <c r="E172" s="5">
        <v>42334</v>
      </c>
      <c r="F172" s="5">
        <v>42335</v>
      </c>
      <c r="G172" s="5">
        <v>42336</v>
      </c>
      <c r="H172" s="7">
        <v>42337</v>
      </c>
    </row>
    <row r="173" spans="1:8" ht="57" customHeight="1" x14ac:dyDescent="0.3">
      <c r="B173" s="6"/>
      <c r="C173" s="6"/>
      <c r="D173" s="6"/>
      <c r="E173" s="6"/>
      <c r="F173" s="6"/>
      <c r="G173" s="6"/>
      <c r="H173" s="9"/>
    </row>
    <row r="174" spans="1:8" ht="16.5" customHeight="1" x14ac:dyDescent="0.3">
      <c r="B174" s="5">
        <f t="array" ref="B174:C174">Days+36+DATE(Calendar11Year,Calendar11MonthOption,1)-WEEKDAY(DATE(Calendar11Year,Calendar11MonthOption,1),WeekdayOption)</f>
        <v>42338</v>
      </c>
      <c r="C174" s="5">
        <v>42339</v>
      </c>
      <c r="D174" s="25" t="s">
        <v>0</v>
      </c>
      <c r="E174" s="26"/>
      <c r="F174" s="26"/>
      <c r="G174" s="26"/>
      <c r="H174" s="26"/>
    </row>
    <row r="175" spans="1:8" ht="63.75" customHeight="1" x14ac:dyDescent="0.3">
      <c r="B175" s="6"/>
      <c r="C175" s="6"/>
      <c r="D175" s="24"/>
      <c r="E175" s="24"/>
      <c r="F175" s="24"/>
      <c r="G175" s="24"/>
      <c r="H175" s="24"/>
    </row>
    <row r="176" spans="1:8" s="23" customFormat="1" ht="19.5" customHeight="1" x14ac:dyDescent="0.3">
      <c r="A176" s="20"/>
      <c r="B176" s="21"/>
      <c r="C176" s="21"/>
      <c r="D176" s="22"/>
      <c r="E176" s="22"/>
      <c r="F176" s="22"/>
      <c r="G176" s="22"/>
      <c r="H176" s="22"/>
    </row>
    <row r="177" spans="1:8" s="1" customFormat="1" ht="54" customHeight="1" x14ac:dyDescent="0.9">
      <c r="B177" s="13">
        <f>YEAR(DATE(Calendar11Year,Calendar11MonthOption+1,1))</f>
        <v>2015</v>
      </c>
      <c r="C177" s="18" t="str">
        <f>TEXT(DATE(Calendar11Year,Calendar11MonthOption+1,1),"mmmm")</f>
        <v>December</v>
      </c>
      <c r="D177" s="4"/>
      <c r="E177" s="4"/>
      <c r="F177" s="4"/>
      <c r="G177" s="4"/>
    </row>
    <row r="178" spans="1:8" s="1" customFormat="1" ht="48.75" customHeight="1" x14ac:dyDescent="0.9">
      <c r="B178" s="11"/>
      <c r="C178"/>
      <c r="D178" s="4"/>
      <c r="E178" s="4"/>
      <c r="F178" s="4"/>
      <c r="G178" s="4"/>
    </row>
    <row r="179" spans="1:8" s="3" customFormat="1" ht="14.25" customHeight="1" x14ac:dyDescent="0.25">
      <c r="A179" s="2"/>
      <c r="B179" s="16" t="str">
        <f>UPPER(TEXT(B180,"dddd"))</f>
        <v>MONDAY</v>
      </c>
      <c r="C179" s="17" t="str">
        <f t="shared" ref="C179:H179" si="46">UPPER(TEXT(C180,"dddd"))</f>
        <v>TUESDAY</v>
      </c>
      <c r="D179" s="16" t="str">
        <f t="shared" si="46"/>
        <v>WEDNESDAY</v>
      </c>
      <c r="E179" s="17" t="str">
        <f t="shared" si="46"/>
        <v>THURSDAY</v>
      </c>
      <c r="F179" s="16" t="str">
        <f t="shared" si="46"/>
        <v>FRIDAY</v>
      </c>
      <c r="G179" s="17" t="str">
        <f t="shared" si="46"/>
        <v>SATURDAY</v>
      </c>
      <c r="H179" s="16" t="str">
        <f t="shared" si="46"/>
        <v>SUNDAY</v>
      </c>
    </row>
    <row r="180" spans="1:8" ht="16.5" customHeight="1" x14ac:dyDescent="0.3">
      <c r="B180" s="5">
        <f t="array" ref="B180:H180">Days+1+DATE(Calendar12Year,Calendar12MonthOption,1)-WEEKDAY(DATE(Calendar12Year,Calendar12MonthOption,1),WeekdayOption)</f>
        <v>42338</v>
      </c>
      <c r="C180" s="5">
        <v>42339</v>
      </c>
      <c r="D180" s="5">
        <v>42340</v>
      </c>
      <c r="E180" s="5">
        <v>42341</v>
      </c>
      <c r="F180" s="5">
        <v>42342</v>
      </c>
      <c r="G180" s="5">
        <v>42343</v>
      </c>
      <c r="H180" s="7">
        <v>42344</v>
      </c>
    </row>
    <row r="181" spans="1:8" ht="56.25" customHeight="1" x14ac:dyDescent="0.3">
      <c r="B181" s="6"/>
      <c r="C181" s="6"/>
      <c r="D181" s="6"/>
      <c r="E181" s="6"/>
      <c r="F181" s="6"/>
      <c r="G181" s="6"/>
      <c r="H181" s="8"/>
    </row>
    <row r="182" spans="1:8" ht="16.5" customHeight="1" x14ac:dyDescent="0.3">
      <c r="B182" s="5">
        <f t="array" ref="B182:H182">Days+8+DATE(Calendar12Year,Calendar12MonthOption,1)-WEEKDAY(DATE(Calendar12Year,Calendar12MonthOption,1),WeekdayOption)</f>
        <v>42345</v>
      </c>
      <c r="C182" s="5">
        <v>42346</v>
      </c>
      <c r="D182" s="5">
        <v>42347</v>
      </c>
      <c r="E182" s="5">
        <v>42348</v>
      </c>
      <c r="F182" s="5">
        <v>42349</v>
      </c>
      <c r="G182" s="5">
        <v>42350</v>
      </c>
      <c r="H182" s="7">
        <v>42351</v>
      </c>
    </row>
    <row r="183" spans="1:8" ht="56.25" customHeight="1" x14ac:dyDescent="0.3">
      <c r="B183" s="6"/>
      <c r="C183" s="6"/>
      <c r="D183" s="6"/>
      <c r="E183" s="6"/>
      <c r="F183" s="6"/>
      <c r="G183" s="6"/>
      <c r="H183" s="8"/>
    </row>
    <row r="184" spans="1:8" ht="16.5" customHeight="1" x14ac:dyDescent="0.3">
      <c r="B184" s="5">
        <f t="array" ref="B184:H184">Days+15+DATE(Calendar12Year,Calendar12MonthOption,1)-WEEKDAY(DATE(Calendar12Year,Calendar12MonthOption,1),WeekdayOption)</f>
        <v>42352</v>
      </c>
      <c r="C184" s="5">
        <v>42353</v>
      </c>
      <c r="D184" s="5">
        <v>42354</v>
      </c>
      <c r="E184" s="5">
        <v>42355</v>
      </c>
      <c r="F184" s="5">
        <v>42356</v>
      </c>
      <c r="G184" s="5">
        <v>42357</v>
      </c>
      <c r="H184" s="7">
        <v>42358</v>
      </c>
    </row>
    <row r="185" spans="1:8" ht="56.25" customHeight="1" x14ac:dyDescent="0.3">
      <c r="B185" s="6"/>
      <c r="C185" s="6"/>
      <c r="D185" s="6"/>
      <c r="E185" s="6"/>
      <c r="F185" s="6"/>
      <c r="G185" s="6"/>
      <c r="H185" s="8"/>
    </row>
    <row r="186" spans="1:8" ht="16.5" customHeight="1" x14ac:dyDescent="0.3">
      <c r="B186" s="5">
        <f t="array" ref="B186:H186">Days+22+DATE(Calendar12Year,Calendar12MonthOption,1)-WEEKDAY(DATE(Calendar12Year,Calendar12MonthOption,1),WeekdayOption)</f>
        <v>42359</v>
      </c>
      <c r="C186" s="5">
        <v>42360</v>
      </c>
      <c r="D186" s="5">
        <v>42361</v>
      </c>
      <c r="E186" s="5">
        <v>42362</v>
      </c>
      <c r="F186" s="5">
        <v>42363</v>
      </c>
      <c r="G186" s="5">
        <v>42364</v>
      </c>
      <c r="H186" s="7">
        <v>42365</v>
      </c>
    </row>
    <row r="187" spans="1:8" ht="56.25" customHeight="1" x14ac:dyDescent="0.3">
      <c r="B187" s="6"/>
      <c r="C187" s="6"/>
      <c r="D187" s="6"/>
      <c r="E187" s="6"/>
      <c r="F187" s="6"/>
      <c r="G187" s="6"/>
      <c r="H187" s="8"/>
    </row>
    <row r="188" spans="1:8" ht="16.5" customHeight="1" x14ac:dyDescent="0.3">
      <c r="B188" s="5">
        <f t="array" ref="B188:H188">Days+29+DATE(Calendar12Year,Calendar12MonthOption,1)-WEEKDAY(DATE(Calendar12Year,Calendar12MonthOption,1),WeekdayOption)</f>
        <v>42366</v>
      </c>
      <c r="C188" s="5">
        <v>42367</v>
      </c>
      <c r="D188" s="5">
        <v>42368</v>
      </c>
      <c r="E188" s="5">
        <v>42369</v>
      </c>
      <c r="F188" s="5">
        <v>42370</v>
      </c>
      <c r="G188" s="5">
        <v>42371</v>
      </c>
      <c r="H188" s="7">
        <v>42372</v>
      </c>
    </row>
    <row r="189" spans="1:8" ht="57" customHeight="1" x14ac:dyDescent="0.3">
      <c r="B189" s="6"/>
      <c r="C189" s="6"/>
      <c r="D189" s="6"/>
      <c r="E189" s="6"/>
      <c r="F189" s="6"/>
      <c r="G189" s="6"/>
      <c r="H189" s="9"/>
    </row>
    <row r="190" spans="1:8" ht="16.5" customHeight="1" x14ac:dyDescent="0.3">
      <c r="B190" s="5">
        <f t="array" ref="B190:C190">Days+36+DATE(Calendar12Year,Calendar12MonthOption,1)-WEEKDAY(DATE(Calendar12Year,Calendar12MonthOption,1),WeekdayOption)</f>
        <v>42373</v>
      </c>
      <c r="C190" s="5">
        <v>42374</v>
      </c>
      <c r="D190" s="25" t="s">
        <v>0</v>
      </c>
      <c r="E190" s="26"/>
      <c r="F190" s="26"/>
      <c r="G190" s="26"/>
      <c r="H190" s="26"/>
    </row>
    <row r="191" spans="1:8" ht="63.75" customHeight="1" x14ac:dyDescent="0.3">
      <c r="B191" s="6"/>
      <c r="C191" s="6"/>
      <c r="D191" s="24"/>
      <c r="E191" s="24"/>
      <c r="F191" s="24"/>
      <c r="G191" s="24"/>
      <c r="H191" s="24"/>
    </row>
  </sheetData>
  <mergeCells count="25">
    <mergeCell ref="G1:H1"/>
    <mergeCell ref="D14:H14"/>
    <mergeCell ref="D30:H30"/>
    <mergeCell ref="D15:H15"/>
    <mergeCell ref="D31:H31"/>
    <mergeCell ref="D46:H46"/>
    <mergeCell ref="D94:H94"/>
    <mergeCell ref="D174:H174"/>
    <mergeCell ref="D175:H175"/>
    <mergeCell ref="D190:H190"/>
    <mergeCell ref="D47:H47"/>
    <mergeCell ref="D63:H63"/>
    <mergeCell ref="D79:H79"/>
    <mergeCell ref="D62:H62"/>
    <mergeCell ref="D78:H78"/>
    <mergeCell ref="D191:H191"/>
    <mergeCell ref="D158:H158"/>
    <mergeCell ref="D159:H159"/>
    <mergeCell ref="D110:H110"/>
    <mergeCell ref="D95:H95"/>
    <mergeCell ref="D143:H143"/>
    <mergeCell ref="D126:H126"/>
    <mergeCell ref="D142:H142"/>
    <mergeCell ref="D111:H111"/>
    <mergeCell ref="D127:H127"/>
  </mergeCells>
  <phoneticPr fontId="1" type="noConversion"/>
  <conditionalFormatting sqref="B4:H4 B6:H6 B8:H8 B10:H10 B12:H12 B14:C14">
    <cfRule type="expression" dxfId="11" priority="38">
      <formula>MONTH(B4)&lt;&gt;Calendar1MonthOption</formula>
    </cfRule>
  </conditionalFormatting>
  <conditionalFormatting sqref="B20:H20 B22:H22 B24:H24 B26:H26 B28:H28 B30:C30">
    <cfRule type="expression" dxfId="10" priority="27">
      <formula>MONTH(B20)&lt;&gt;Calendar2MonthOption</formula>
    </cfRule>
  </conditionalFormatting>
  <conditionalFormatting sqref="B36:H36 B38:H38 B40:H40 B42:H42 B44:H44 B46:C46">
    <cfRule type="expression" dxfId="9" priority="25">
      <formula>MONTH(B36)&lt;&gt;Calendar3MonthOption</formula>
    </cfRule>
  </conditionalFormatting>
  <conditionalFormatting sqref="B52:H52 B54:H54 B56:H56 B58:H58 B60:H60 B62:C62">
    <cfRule type="expression" dxfId="8" priority="23">
      <formula>MONTH(B52)&lt;&gt;Calendar4MonthOption</formula>
    </cfRule>
  </conditionalFormatting>
  <conditionalFormatting sqref="B68:H68 B70:H70 B72:H72 B74:H74 B76:H76 B78:C78">
    <cfRule type="expression" dxfId="7" priority="21">
      <formula>MONTH(B68)&lt;&gt;Calendar5MonthOption</formula>
    </cfRule>
  </conditionalFormatting>
  <conditionalFormatting sqref="B84:H84 B86:H86 B88:H88 B90:H90 B92:H92 B94:C94">
    <cfRule type="expression" dxfId="6" priority="19">
      <formula>MONTH(B84)&lt;&gt;Calendar6MonthOption</formula>
    </cfRule>
  </conditionalFormatting>
  <conditionalFormatting sqref="B100:H100 B102:H102 B104:H104 B106:H106 B108:H108 B110:C110">
    <cfRule type="expression" dxfId="5" priority="17">
      <formula>MONTH(B100)&lt;&gt;Calendar7MonthOption</formula>
    </cfRule>
  </conditionalFormatting>
  <conditionalFormatting sqref="B116:H116 B118:H118 B120:H120 B122:H122 B124:H124 B126:C126">
    <cfRule type="expression" dxfId="4" priority="15">
      <formula>MONTH(B116)&lt;&gt;Calendar8MonthOption</formula>
    </cfRule>
  </conditionalFormatting>
  <conditionalFormatting sqref="B132:H132 B134:H134 B136:H136 B138:H138 B140:H140 B142:C142">
    <cfRule type="expression" dxfId="3" priority="13">
      <formula>MONTH(B132)&lt;&gt;Calendar9MonthOption</formula>
    </cfRule>
  </conditionalFormatting>
  <conditionalFormatting sqref="B148:H148 B150:H150 B152:H152 B154:H154 B156:H156 B158:C158">
    <cfRule type="expression" dxfId="2" priority="3">
      <formula>MONTH(B148)&lt;&gt;Calendar10MonthOption</formula>
    </cfRule>
  </conditionalFormatting>
  <conditionalFormatting sqref="B164:H164 B166:H166 B168:H168 B170:H170 B172:H172 B174:C174">
    <cfRule type="expression" dxfId="1" priority="2">
      <formula>MONTH(B164)&lt;&gt;Calendar11MonthOption</formula>
    </cfRule>
  </conditionalFormatting>
  <conditionalFormatting sqref="B180:H180 B182:H182 B184:H184 B186:H186 B188:H188 B190:C190">
    <cfRule type="expression" dxfId="0" priority="1">
      <formula>MONTH(B180)&lt;&gt;Calendar12MonthOption</formula>
    </cfRule>
  </conditionalFormatting>
  <dataValidations count="2">
    <dataValidation type="list" allowBlank="1" showInputMessage="1" showErrorMessage="1" sqref="B3">
      <formula1>"SUNDAY,MONDAY,TUESDAY,WEDNESDAY,THURSDAY,FRIDAY,SATURDAY"</formula1>
    </dataValidation>
    <dataValidation type="list" allowBlank="1" showInputMessage="1" showErrorMessage="1" sqref="C1">
      <formula1>"January,February,March,April,May,June,July,August,September,October,November,December"</formula1>
    </dataValidation>
  </dataValidations>
  <printOptions horizontalCentered="1" verticalCentered="1"/>
  <pageMargins left="0.25" right="0.25" top="0.45" bottom="0.45" header="0.5" footer="0.5"/>
  <pageSetup fitToHeight="0" orientation="landscape" r:id="rId1"/>
  <headerFooter alignWithMargins="0"/>
  <rowBreaks count="11" manualBreakCount="11">
    <brk id="16" max="8" man="1"/>
    <brk id="32" max="8" man="1"/>
    <brk id="48" max="8" man="1"/>
    <brk id="64" max="8" man="1"/>
    <brk id="80" max="8" man="1"/>
    <brk id="96" max="8" man="1"/>
    <brk id="112" max="8" man="1"/>
    <brk id="128" max="8" man="1"/>
    <brk id="144" max="8" man="1"/>
    <brk id="160" max="8" man="1"/>
    <brk id="176" max="8" man="1"/>
  </rowBreaks>
  <customProperties>
    <customPr name="SheetChanged" r:id="rId2"/>
  </customPropertie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26</vt:i4>
      </vt:variant>
    </vt:vector>
  </HeadingPairs>
  <TitlesOfParts>
    <vt:vector size="27" baseType="lpstr">
      <vt:lpstr>Calendar</vt:lpstr>
      <vt:lpstr>Calendar10Month</vt:lpstr>
      <vt:lpstr>Calendar10Year</vt:lpstr>
      <vt:lpstr>Calendar11Month</vt:lpstr>
      <vt:lpstr>Calendar11Year</vt:lpstr>
      <vt:lpstr>Calendar12Month</vt:lpstr>
      <vt:lpstr>Calendar12Year</vt:lpstr>
      <vt:lpstr>Calendar1Month</vt:lpstr>
      <vt:lpstr>Calendar1Year</vt:lpstr>
      <vt:lpstr>Calendar2Month</vt:lpstr>
      <vt:lpstr>Calendar2Year</vt:lpstr>
      <vt:lpstr>Calendar3Month</vt:lpstr>
      <vt:lpstr>Calendar3Year</vt:lpstr>
      <vt:lpstr>Calendar4Month</vt:lpstr>
      <vt:lpstr>Calendar4Year</vt:lpstr>
      <vt:lpstr>Calendar5Month</vt:lpstr>
      <vt:lpstr>Calendar5Year</vt:lpstr>
      <vt:lpstr>Calendar6Month</vt:lpstr>
      <vt:lpstr>Calendar6Year</vt:lpstr>
      <vt:lpstr>Calendar7Month</vt:lpstr>
      <vt:lpstr>Calendar7Year</vt:lpstr>
      <vt:lpstr>Calendar8Month</vt:lpstr>
      <vt:lpstr>Calendar8Year</vt:lpstr>
      <vt:lpstr>Calendar9Month</vt:lpstr>
      <vt:lpstr>Calendar9Year</vt:lpstr>
      <vt:lpstr>Calendar!Print_Area</vt:lpstr>
      <vt:lpstr>WeekStart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 Jones</dc:creator>
  <cp:lastModifiedBy>T Jones</cp:lastModifiedBy>
  <cp:lastPrinted>2014-11-16T17:32:41Z</cp:lastPrinted>
  <dcterms:created xsi:type="dcterms:W3CDTF">2014-06-13T13:40:16Z</dcterms:created>
  <dcterms:modified xsi:type="dcterms:W3CDTF">2014-11-16T17:33:56Z</dcterms:modified>
</cp:coreProperties>
</file>